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65296" windowWidth="15480" windowHeight="9435" activeTab="0"/>
  </bookViews>
  <sheets>
    <sheet name="DIM 1" sheetId="1" r:id="rId1"/>
  </sheets>
  <definedNames>
    <definedName name="_xlnm.Print_Area" localSheetId="0">'DIM 1'!$B$1:$AS$192</definedName>
    <definedName name="_xlnm.Print_Titles" localSheetId="0">'DIM 1'!$3:$4</definedName>
  </definedNames>
  <calcPr fullCalcOnLoad="1"/>
</workbook>
</file>

<file path=xl/comments1.xml><?xml version="1.0" encoding="utf-8"?>
<comments xmlns="http://schemas.openxmlformats.org/spreadsheetml/2006/main">
  <authors>
    <author>Gcorpus</author>
    <author>user</author>
  </authors>
  <commentList>
    <comment ref="B3" authorId="0">
      <text>
        <r>
          <rPr>
            <b/>
            <sz val="8"/>
            <rFont val="Tahoma"/>
            <family val="2"/>
          </rPr>
          <t>Gcorpus:</t>
        </r>
        <r>
          <rPr>
            <sz val="8"/>
            <rFont val="Tahoma"/>
            <family val="2"/>
          </rPr>
          <t xml:space="preserve">
Son las cuatro (4) dimensiones del Plan de Desarrollo</t>
        </r>
      </text>
    </comment>
    <comment ref="C3" authorId="0">
      <text>
        <r>
          <rPr>
            <b/>
            <sz val="8"/>
            <rFont val="Tahoma"/>
            <family val="2"/>
          </rPr>
          <t>Gcorpus:</t>
        </r>
        <r>
          <rPr>
            <sz val="8"/>
            <rFont val="Tahoma"/>
            <family val="2"/>
          </rPr>
          <t xml:space="preserve">
Valor de la dimensión en el Plan
</t>
        </r>
      </text>
    </comment>
    <comment ref="D3" authorId="0">
      <text>
        <r>
          <rPr>
            <b/>
            <sz val="8"/>
            <rFont val="Tahoma"/>
            <family val="2"/>
          </rPr>
          <t>Gcorpus:</t>
        </r>
        <r>
          <rPr>
            <sz val="8"/>
            <rFont val="Tahoma"/>
            <family val="2"/>
          </rPr>
          <t xml:space="preserve">
Es la linea de cada dimensión, eje: Educación, Salid, etc.</t>
        </r>
      </text>
    </comment>
    <comment ref="E3" authorId="0">
      <text>
        <r>
          <rPr>
            <b/>
            <sz val="8"/>
            <rFont val="Tahoma"/>
            <family val="2"/>
          </rPr>
          <t>Gcorpus:</t>
        </r>
        <r>
          <rPr>
            <sz val="8"/>
            <rFont val="Tahoma"/>
            <family val="2"/>
          </rPr>
          <t xml:space="preserve">
Porcenteje de la linea dentro de la dimension</t>
        </r>
      </text>
    </comment>
    <comment ref="B1" authorId="1">
      <text>
        <r>
          <rPr>
            <b/>
            <sz val="9"/>
            <rFont val="Tahoma"/>
            <family val="2"/>
          </rPr>
          <t>user:</t>
        </r>
        <r>
          <rPr>
            <sz val="9"/>
            <rFont val="Tahoma"/>
            <family val="2"/>
          </rPr>
          <t xml:space="preserve">
DEBE CAMBIARSE EL TITULO POR PLAN INDICATIVO</t>
        </r>
      </text>
    </comment>
    <comment ref="Q240" authorId="1">
      <text>
        <r>
          <rPr>
            <b/>
            <sz val="9"/>
            <rFont val="Tahoma"/>
            <family val="2"/>
          </rPr>
          <t>user:</t>
        </r>
        <r>
          <rPr>
            <sz val="9"/>
            <rFont val="Tahoma"/>
            <family val="2"/>
          </rPr>
          <t xml:space="preserve">
afecta la numeracion de metas, es mejor no tenerla en cuenta, analizar</t>
        </r>
      </text>
    </comment>
    <comment ref="U17" authorId="1">
      <text>
        <r>
          <rPr>
            <b/>
            <sz val="9"/>
            <rFont val="Tahoma"/>
            <family val="2"/>
          </rPr>
          <t>user:</t>
        </r>
        <r>
          <rPr>
            <sz val="9"/>
            <rFont val="Tahoma"/>
            <family val="2"/>
          </rPr>
          <t xml:space="preserve">
EN ESTE CASO, SI EXISTE UNA LINEA DE BASE DE 2, SIGNIFICARIA QUE SI AL TERMINAR A4, SON SIETE, ENTONCES LA META DEBERÍA DECIR NO 7  SINO 5?</t>
        </r>
      </text>
    </comment>
    <comment ref="U18" authorId="1">
      <text>
        <r>
          <rPr>
            <b/>
            <sz val="9"/>
            <rFont val="Tahoma"/>
            <family val="2"/>
          </rPr>
          <t>user:</t>
        </r>
        <r>
          <rPr>
            <sz val="9"/>
            <rFont val="Tahoma"/>
            <family val="2"/>
          </rPr>
          <t xml:space="preserve">
SIGNIFICA QUE EN TRES SE SIGUE CON MANTENIMIENTO Y EN UNA MAS CONSTRUCCIÓN ADECUACION?</t>
        </r>
      </text>
    </comment>
    <comment ref="U34" authorId="1">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<sst xmlns="http://schemas.openxmlformats.org/spreadsheetml/2006/main" count="1169" uniqueCount="1047">
  <si>
    <t>%</t>
  </si>
  <si>
    <t>LINEA PROGRAMATICA</t>
  </si>
  <si>
    <t>PROGRAMA</t>
  </si>
  <si>
    <t>METAS DE RESULTADO CUATRIENIO (2012-2015)</t>
  </si>
  <si>
    <t>Nombre del Indicador</t>
  </si>
  <si>
    <t>SUBPROGRAMA</t>
  </si>
  <si>
    <t>META DE PRODUCTO CUATRIENIO (2012-2015)</t>
  </si>
  <si>
    <t>INDICADOR DE PRODUCTO</t>
  </si>
  <si>
    <t>ANUALIZACION META DE PRODUCTO</t>
  </si>
  <si>
    <t>A1</t>
  </si>
  <si>
    <t>A2</t>
  </si>
  <si>
    <t>A3</t>
  </si>
  <si>
    <t>A4</t>
  </si>
  <si>
    <t>Estado Actual - Linea base                      (31 Dic de 2011)</t>
  </si>
  <si>
    <t>Meta cuatrienio</t>
  </si>
  <si>
    <t>Estado Actual - Linea base          (31 Dic de 2011)</t>
  </si>
  <si>
    <t>FORMACION Y FORTALECIMIENTO DE CAPACIDADES Y CAPITAL HUMANO</t>
  </si>
  <si>
    <t xml:space="preserve">Número de niños  y niñas incluidos en las modalidades de Atención integral a la primera infancia.  </t>
  </si>
  <si>
    <t>Implementación de  Centros de Desarrollo Infantil Integral en el Departamento</t>
  </si>
  <si>
    <t>Número de Centros de Atención Integral implementados</t>
  </si>
  <si>
    <t>Fortalecimiento del desarrollo integral de los niños y niñas desde la lúdica y el juego.</t>
  </si>
  <si>
    <t>Número de Niños y niñas participando en procesos educativos de la ludoteca</t>
  </si>
  <si>
    <t>Tasa de deserción escolar intra-anual</t>
  </si>
  <si>
    <t>Equipo interdisciplinario conformado.</t>
  </si>
  <si>
    <t>Alimentación Escolar</t>
  </si>
  <si>
    <t>Transporte Escolar</t>
  </si>
  <si>
    <t>Número de estudiantes beneficiados del servicio de  Transporte escolar</t>
  </si>
  <si>
    <t>Dotación de Materiales y Equipos</t>
  </si>
  <si>
    <t>Tasa de cobertura neta de preescolar</t>
  </si>
  <si>
    <t>Tasa de cobertura neta de la básica secundaria</t>
  </si>
  <si>
    <t>Tasa de cobertura neta de la educación media.</t>
  </si>
  <si>
    <t xml:space="preserve">Número de niños, niñas y adolescentes atendidos con modelos educativos flexibles </t>
  </si>
  <si>
    <t>Número de instituciones educativas adecuadas</t>
  </si>
  <si>
    <t xml:space="preserve">Número de niños niñas y adolecentes con Necesidades Educativas Especiales y/o discapacidad  atendidos </t>
  </si>
  <si>
    <t xml:space="preserve">Número de Instituciones educativas con jornada completa implementada </t>
  </si>
  <si>
    <t>Porcentaje de Implementación de la política en el Departamento</t>
  </si>
  <si>
    <t xml:space="preserve">Política Educativa del Departamento  </t>
  </si>
  <si>
    <t xml:space="preserve">Plan de formación docente y directivo docente, ajustado </t>
  </si>
  <si>
    <t>Porcentaje del plan de formación docente y directivo docente, implementado en el cuatrienio</t>
  </si>
  <si>
    <t>Pruebas Departamentales Mar (Mejorando Académicamente Resultados)</t>
  </si>
  <si>
    <t>Porcentaje de niños, niñas  y  jóvenes de los grados 2, 4, 6, 8 y 10 evaluados en las pruebas MAR del Departamento</t>
  </si>
  <si>
    <t>Aseguramiento de la Calidad en las Instituciones Educativas</t>
  </si>
  <si>
    <t>Porcentaje de establecimientos educativos beneficiados con asistencia técnica</t>
  </si>
  <si>
    <t>Porcentaje de docentes observados  con el Entrenamiento Metodológico Continuo (EMC)</t>
  </si>
  <si>
    <t xml:space="preserve">Número de docentes capacitados </t>
  </si>
  <si>
    <t>Fomento del Bilingüismo en el Departamento Archipiélago</t>
  </si>
  <si>
    <t>Fomento de la Investigación en los Establecimientos Educativos del Departamento (ONDAS)</t>
  </si>
  <si>
    <t>Fortalecimiento de la Articulación de la Media con Educación Superior</t>
  </si>
  <si>
    <t>Creación de un Centro Regiopnal de Educación Superior (CERES)</t>
  </si>
  <si>
    <t xml:space="preserve">Número de estudiantes egresados de educación media apoyados financieramente </t>
  </si>
  <si>
    <t>Creación de la Universidad Departamental del Archipiélago de San Andrés, Providencia y Santa Catalina</t>
  </si>
  <si>
    <t>Porcentaje de cobertura.</t>
  </si>
  <si>
    <t xml:space="preserve">Porcentaje de cobertura y calidad </t>
  </si>
  <si>
    <t xml:space="preserve">Porcentaje de avance de la implementación del Plan </t>
  </si>
  <si>
    <t>Porcentaje de seguimiento al mantenimiento</t>
  </si>
  <si>
    <t>Sistema implementado</t>
  </si>
  <si>
    <t>Estudio actualizado</t>
  </si>
  <si>
    <t>Km de redes ampliadas</t>
  </si>
  <si>
    <t>Número de sistemas implementados</t>
  </si>
  <si>
    <t>ND</t>
  </si>
  <si>
    <t>33.6</t>
  </si>
  <si>
    <t>Gestión Integral de Residuos Sólidos</t>
  </si>
  <si>
    <t>Plan formulado e implementado</t>
  </si>
  <si>
    <t xml:space="preserve"> Apoyo en la Implementación del Sistema de Saneamiento Básico de Providencia</t>
  </si>
  <si>
    <t xml:space="preserve">Política de Planes Sectoriales de Saneamiento </t>
  </si>
  <si>
    <t>Porcentaje del cumplimiento de acciones</t>
  </si>
  <si>
    <t xml:space="preserve">A 2015 haber desarrollado el principio de atención diferencial y corresponsabilidad en la protección integral de los derechos de los cinco grupos poblacionales en condición de vulnerabilidad </t>
  </si>
  <si>
    <t>Número de grupos poblacionales con atención diferencial y corresponsabilidad</t>
  </si>
  <si>
    <t>Tejiendo con Perspectiva Empresarial de Población Vulnerable</t>
  </si>
  <si>
    <t>A 2015 haber creado, reglamentado y puesto en funcionamiento un fondo de apoyo a proyectos dirigido a la Población Vulnerable</t>
  </si>
  <si>
    <t>Tejiendo con Perspectiva de Genero</t>
  </si>
  <si>
    <t>A 2015 haber formulado, implementado y evaluado el Plan de igualdad de oportunidades para la equidad de género en el territorio insular con énfasis en prevención de las violencias contra la mujer.</t>
  </si>
  <si>
    <t xml:space="preserve">A 2015 haber aumentado a 5 espacios  institucionales  de toma de decisión, la participación social y política de las mujeres </t>
  </si>
  <si>
    <t>A 2015 Haber realizado cinco (5) Jornadas anuales de promoción y capacitación  en derechos,  reconocimiento y reducción de todas las formas de violencia y discriminación en contra de las mujeres</t>
  </si>
  <si>
    <t>A 2015 Haber ofrecido atención y asesoría permanente al 100% de las mujeres que requieran de los servicios institucionales asociados a sus derechos de genero</t>
  </si>
  <si>
    <t>Documento del Plan de Igualdad de Oportunidades  para la equidad de género  elaborado y aprobado</t>
  </si>
  <si>
    <t xml:space="preserve">Número de jornadas de promoción y capacitación realizadas. </t>
  </si>
  <si>
    <t>Número de mujeres que solicitan la atención institucional / Numero de mujeres atendidas</t>
  </si>
  <si>
    <t>Número de mujeres capacitadas en liderazgo</t>
  </si>
  <si>
    <t>A 2015 haber diseñado e implementado un programa para garantizar la atención diferencial de la población LGTBI  en el Departamento</t>
  </si>
  <si>
    <t>A 2015 haber realizado e implementado un protocolo de atención diferencial  para la población LGTBI con las instancias institucionales asociadas a su atención diferencial</t>
  </si>
  <si>
    <t>A 2015 haber realizado 20 jornadas de sensibilización, capacitación y visibilización dirigidos a la  población LGTBI , funcionarias  y funcionarios  y a la comunidad en general.</t>
  </si>
  <si>
    <t xml:space="preserve">Programa diseñado e implementado para población LGTBI </t>
  </si>
  <si>
    <t>Número de protocolos de atención diferencial  para la población LGTBI implementados</t>
  </si>
  <si>
    <t>Número de jornadas de sensibilización, capacitación y visibilización realizada</t>
  </si>
  <si>
    <t>Tejiendo para el Bienestar de Nuestros Adultos Mayores</t>
  </si>
  <si>
    <t xml:space="preserve">A 2015 haber establecido e implementado un programa anual  de acceso a la movilidad urbana y Rural de los adultos mayores </t>
  </si>
  <si>
    <t xml:space="preserve">A 2015  haber institucionalizado la participación de las personas mayores en encuentros locales, departamentales y nacionales  de recreación  .  </t>
  </si>
  <si>
    <t>A 2015 Haber formulado e implementado una política publica sobre vejez y envejecimiento</t>
  </si>
  <si>
    <t>A 2015 se ha garantizado la prestación de servicios sociales complementarios a los beneficiarios de los programas de atención a las personas mayores</t>
  </si>
  <si>
    <t>A 2015 haber implementado la estrategia de Centros de Vida en el Departamento, fortaleciendo los 4 Clubes y/o fraternidades doradas existentes</t>
  </si>
  <si>
    <t>A 2015 haber ampliado la cobertura y fortalecido  los programas de atención nutricional que benefician a las personas adultas mayores del departamento</t>
  </si>
  <si>
    <t>Número de programas de atención diferencial para transporte de adultos mayores ejecutados</t>
  </si>
  <si>
    <t>Número de encuentros recreativos para las personas mayores realizados</t>
  </si>
  <si>
    <t>Número de beneficiarios de servicios sociales complementarios</t>
  </si>
  <si>
    <t>Número de Centros de vida en funcionamiento</t>
  </si>
  <si>
    <t>Número de adultos mayores  beneficiarios</t>
  </si>
  <si>
    <t>A 2015 haber realizado dos (2) jornadas anuales de sensibilización y capacitación sobre los derechos de las personas en situación de discapacidad</t>
  </si>
  <si>
    <t>A 2015 Haber realizado dos (2) Jornadas anuales de capacitación sobre la participación social y política de las personas en situación de discapacidad en espacios institucionales de toma de decisión.</t>
  </si>
  <si>
    <t>A 2015 haber realizado dos (2) acciones anuales de acompañamiento para la gestión financiera de proyectos productivos dirigidos a la población en situación de discapacidad</t>
  </si>
  <si>
    <t>A 2015 haber diseñado una estrategia para la inclusión laboral, familiar y comunitaria de las personas en situación de discapacidad</t>
  </si>
  <si>
    <t>Jornadas de capacitación sobre derechos de las personas en situación de discapacidad realizada</t>
  </si>
  <si>
    <t>Número de programas de atención diferencial para transporte establecidos e implementados</t>
  </si>
  <si>
    <t>Número alianzas realizadas</t>
  </si>
  <si>
    <t>Número de acciones realizadas</t>
  </si>
  <si>
    <t>Número de estrategias diseñadas e implementadas</t>
  </si>
  <si>
    <t>Número de Jornadas realizadas</t>
  </si>
  <si>
    <t>Número de personas atendidas y en rehabilitación</t>
  </si>
  <si>
    <t xml:space="preserve">Número de familias registrada en la base de la Red de Superación de la pobreza atendidas diferencialmente en programas. </t>
  </si>
  <si>
    <t>Hábitos y Estilos de Vida Saludable</t>
  </si>
  <si>
    <t>Número de puntos de actividad física dirigida activos</t>
  </si>
  <si>
    <t>Fortalecimiento del Deporte Organizado</t>
  </si>
  <si>
    <t>Por la Salud Mental y Física de nuestros Niños, Niñas, Adolescentes  y Jóvenes</t>
  </si>
  <si>
    <t>Número de centros de educación física implementados</t>
  </si>
  <si>
    <t>Construcción, Adecuación, Mantenimiento de Escenarios deportivos y Recreativos</t>
  </si>
  <si>
    <t>Número de instalaciones deportivas adecuadas en el cuatrienio</t>
  </si>
  <si>
    <t>Número de Pistas Hípicas adecuadas  y mantenidas</t>
  </si>
  <si>
    <t>Número de escenarios deportivos y recreativos mantenidos y/o conservados</t>
  </si>
  <si>
    <t>DIMENSIÓN ESTRATEGICA</t>
  </si>
  <si>
    <t>Seguridad Alimentaria y Nutricional</t>
  </si>
  <si>
    <t xml:space="preserve">Número de programas implementados </t>
  </si>
  <si>
    <t xml:space="preserve">Número de capacitaciones realizadas </t>
  </si>
  <si>
    <t>Porcentaje de docentes capacitados</t>
  </si>
  <si>
    <t>Innovación Educativa con uso de Tecnologías de la Información y las Comunicaciones (TICs)</t>
  </si>
  <si>
    <t>Número de Intituciones Educativas con docentes certificados en TICS</t>
  </si>
  <si>
    <t>Número de Instituciones Educativas capacitadas</t>
  </si>
  <si>
    <t>Número de proyectos implementados</t>
  </si>
  <si>
    <t>Promoción de la Afiliación al SGSSS</t>
  </si>
  <si>
    <t>Porcentaje de lideres comunitarios capacitado y/o actualizados en el SGSSS</t>
  </si>
  <si>
    <t xml:space="preserve">Porcentaje de bases de datos del SGSSS y Listado de población elegible actualizado </t>
  </si>
  <si>
    <t>A 2015 haber  realizado el 100% de la vigilancia, seguimiento y control del aseguramiento de los afiliados de regimen Subsidiado de conformidad con lo estipulado en la Circular Externa No. 000006 de 2011 de la Superintendencia Nacional de Salud y demas normas que le adicionen o modifiquen anualmente.</t>
  </si>
  <si>
    <t>Administración de Base de Datos</t>
  </si>
  <si>
    <t>A 2015 haber Conformado una adecuada red prestadora de servicios de salud que le garantice a la poblacion del Departamento sus servicios de salud en cada uno de los niveles de complejidad</t>
  </si>
  <si>
    <t>Red Prestadora de Salud conformada y operando en forma optima</t>
  </si>
  <si>
    <t>Mejoramiento de la Accesibilidad de los Servicios de Salud</t>
  </si>
  <si>
    <t>A 2015 haber realizado el 75% de visitas de habilitación de los prestadores de servicios de salud</t>
  </si>
  <si>
    <t>Porcentaje de estandares vigilados</t>
  </si>
  <si>
    <t>Sistema de auditoria conformado</t>
  </si>
  <si>
    <t xml:space="preserve">Número de informes de auditoria preventiva, concurente y de cuentas medicas auditadas </t>
  </si>
  <si>
    <t>Porcentaje de vigilancia realizada</t>
  </si>
  <si>
    <t>Tasa de mortalidad cáncer de cuello uterino x cien mil</t>
  </si>
  <si>
    <t>Prevalencia de infección por VIH en población de 15 a 49 años</t>
  </si>
  <si>
    <t>Tasa de mortalidad &lt; 1 año x 1000 NV</t>
  </si>
  <si>
    <t>Tasa mortalidad en menores 5 años por cien mil NV</t>
  </si>
  <si>
    <t>Tasa de fecundidad global en mujeres de 15 a 49 años</t>
  </si>
  <si>
    <t>Porcentaje de detección de casos de TB pulmonar</t>
  </si>
  <si>
    <t>Porcentaje de curación TB pulmonar baciloscopia positiva</t>
  </si>
  <si>
    <t>Número de casos de mortalidad por malaria</t>
  </si>
  <si>
    <t>Número de casos de mortalidad por dengue</t>
  </si>
  <si>
    <t>Prevalencia de actividad física global en adolescentes entre 13 y 17 años.</t>
  </si>
  <si>
    <t>Prevalencia de actividad física global en adultos entre 18 y 64 años</t>
  </si>
  <si>
    <t>Edad promedio de inicio del consumo de cigarrillos en población menor de 18 años</t>
  </si>
  <si>
    <t>Acciones de diagnóstico temprano de la enfermedad renal crónica</t>
  </si>
  <si>
    <t xml:space="preserve">Política de salud ambiental en la entidad territorial formulada e implementada </t>
  </si>
  <si>
    <t>Cobertura de vigilancia calidad de agua municipios</t>
  </si>
  <si>
    <t>Cobertura de vigilancia calidad de agua en otros prestadores</t>
  </si>
  <si>
    <t>Tasa de mortalidad por enfermedad profesional</t>
  </si>
  <si>
    <t xml:space="preserve">A 2015 haber mantenido anualmente por encima del 95% el cumplimiento de los indicadores del sistema de informacion en salud publica </t>
  </si>
  <si>
    <t>A 2015 haber implemetado un observatorio de salud en el Caribe - radicado en el Departamento</t>
  </si>
  <si>
    <t>Porcentaje de cumplimiento en la notificación departamental</t>
  </si>
  <si>
    <t xml:space="preserve">Número de  IPS  hospitalarias con RUAFF implementado </t>
  </si>
  <si>
    <t xml:space="preserve">Modulos de sistema de informacion implementados </t>
  </si>
  <si>
    <t>Número de planes diseñados e implementados</t>
  </si>
  <si>
    <t>Centro de acopio adecuado y cumpliendo con estandares de calidad</t>
  </si>
  <si>
    <t xml:space="preserve">A 2015 haber certificado dos (2) IPS en la norma de competencia laboral  "Administrar inmunobiologicos según la norma legal vigente" </t>
  </si>
  <si>
    <t>Número de IPS con proceso de certificacion implementado</t>
  </si>
  <si>
    <t>Número de visitas realizadas</t>
  </si>
  <si>
    <t xml:space="preserve">Cobertura de atención institucional del parto </t>
  </si>
  <si>
    <t xml:space="preserve">Número de capacitaciones realizadas  </t>
  </si>
  <si>
    <t>Número de redes fortalecidas</t>
  </si>
  <si>
    <t xml:space="preserve">Número de servicio amigable en salud para adolescentes y jóvenes fortalecidos. </t>
  </si>
  <si>
    <t>Número de instituciones educativas implementando el programa.</t>
  </si>
  <si>
    <t xml:space="preserve">A 2015 haber fortalecido el trabajo interprogramatico TB/VIH gestionando ante el programa de tuberculosis la capacitación al personal de la salud de las IPS en asesoria pre y post prueba para VIH en el Departamento </t>
  </si>
  <si>
    <t>A 2015, haber socializado el protocolo de vigilancia y control de violencia intrafamiliar y sexual (INS) en el 100% de las IPS del departamento</t>
  </si>
  <si>
    <t xml:space="preserve">Número de visitas realizadas </t>
  </si>
  <si>
    <t xml:space="preserve">Número de campañas de sensibilización realizadas  </t>
  </si>
  <si>
    <t xml:space="preserve">Número de material preventivo diseñados </t>
  </si>
  <si>
    <t>A 2015 haber desarrollado el principio de atencion diferencial y corresponsabilidad de los grupos poblacionales en condición de vulnerabilidad</t>
  </si>
  <si>
    <t xml:space="preserve">Número de grupos poblacionales con atención diferencial y corresponsabilidad </t>
  </si>
  <si>
    <t>Estrategia RBC implementada</t>
  </si>
  <si>
    <t>A 2015 haber construido e implemetado en un 100%el modelo  intercultural  de salud para la comunidad raizal</t>
  </si>
  <si>
    <t>Desplazados</t>
  </si>
  <si>
    <t>Porcentaje de IPS/EPS con con control seguimiento y vigilancia</t>
  </si>
  <si>
    <t>Número de IPS/EPS cumplan con las normas tecnicas</t>
  </si>
  <si>
    <t>Discapacitados</t>
  </si>
  <si>
    <t>A 2015 haber realizado el control, seguimiento y vigilancia al 100% de las IPS/EPS en cumplimiento de las acciones de promoción y prevención de riesgo en población discapacitada.</t>
  </si>
  <si>
    <t>A 2015 haber logrado que el 90% las IPS/EPS que atienden a la poblacion discapacitada cumpla con las normas tecnicas de atención a la poblacion victima del desplazamiento forzado en el Departamento.</t>
  </si>
  <si>
    <t xml:space="preserve">Porcentaje de IPS cumpliendo la norma técnica y prestando  servicio de salud diferencial para la población con discapacidad. </t>
  </si>
  <si>
    <t>Persona Mayor</t>
  </si>
  <si>
    <t>A 2015 haber realizado el control, seguimiento y vigilancia al 100% de las IPS/EPS en cumplimiento de las acciones de promoción y prevención de riesgo en población Adulto Mayor</t>
  </si>
  <si>
    <t>A 2015 haber realizar 4 acciones continudas anualmente de promoción y prevención de enfermedades cronicas para promover la calidad de vida de los adultos mayores</t>
  </si>
  <si>
    <t xml:space="preserve">PREVENCIÓN, VIGILANCIA Y CONTROL DE RIESGOS PROFESIONALES       </t>
  </si>
  <si>
    <t xml:space="preserve">Documento diagnostico  del riesgo ocupacional establecido en el departamento Archipielago de San Andres </t>
  </si>
  <si>
    <t>Número de eventos anuales de sol, mar,  playa y vacaciones recreativas.</t>
  </si>
  <si>
    <t xml:space="preserve">Número de capacitaciones anuales a realizar </t>
  </si>
  <si>
    <t>Número de eventos municipales y departamentales realizados</t>
  </si>
  <si>
    <t>Plan formulado</t>
  </si>
  <si>
    <t xml:space="preserve">Número de organismos deportivos apoyados </t>
  </si>
  <si>
    <t>Número de escuelas de formación creadas y apoyadas.</t>
  </si>
  <si>
    <t xml:space="preserve">Porcentaje de niños, niños  y  jóvenes de los grados , 4, 6, 8 y 10 clasificados en niveles altos de desempeño en las pruebas MAR  </t>
  </si>
  <si>
    <t>Número de establecimientos educativos oficiales implementando adecuadamente las cuatro gestiones educativas</t>
  </si>
  <si>
    <t>Cobertura de vacunación de todos los biológicos en menores de 1 año y niños de un año</t>
  </si>
  <si>
    <t>Mejorar la Salud Infantil</t>
  </si>
  <si>
    <t>Número Visitas realizadas</t>
  </si>
  <si>
    <r>
      <rPr>
        <sz val="9"/>
        <rFont val="Arial"/>
        <family val="2"/>
      </rPr>
      <t>Número de asistencias tecnicas realizadas al municipio de Providencia</t>
    </r>
    <r>
      <rPr>
        <b/>
        <sz val="9"/>
        <rFont val="Arial"/>
        <family val="2"/>
      </rPr>
      <t xml:space="preserve"> </t>
    </r>
  </si>
  <si>
    <t>Salud Bucal</t>
  </si>
  <si>
    <t>A 2015 haber logrado el promedio de 2.3  el acceso de las gestantes al servicio de Salud Bucal en el Departamento.</t>
  </si>
  <si>
    <t xml:space="preserve">A 2015 mantener en 33 los casos positivos de expósición a Fluor  notificados en el proceso R-02 del IES (Instituto Nacional de Salud) por las UPGD (Unidad Primaria Generadora de Datos) en el Departamento.  </t>
  </si>
  <si>
    <t>Promedio de menores de 5 años asistendio al servicio de salud bucal en el Departamento</t>
  </si>
  <si>
    <t xml:space="preserve">Número de casos positivos de fluorosis reportados </t>
  </si>
  <si>
    <t>Uso y Abuso de Sustancias Psicoactivas, Violencia Intrafamiliar y Salud Mental</t>
  </si>
  <si>
    <t xml:space="preserve">Plan de Departamental de Salud mental implementado </t>
  </si>
  <si>
    <t>Número de redes sociales conformadas, capacitadas y evaluadas</t>
  </si>
  <si>
    <t>Porcentaje de estrategia ejecutada</t>
  </si>
  <si>
    <t>Alto a la TB y Lepra en el Departamento de San Andrés y Providencia</t>
  </si>
  <si>
    <t xml:space="preserve">Número de casos TB  Y Lepra  reportados / total de casos TB   lepra esperados </t>
  </si>
  <si>
    <t>Enfermedades Vectoriales y Zoonoticas</t>
  </si>
  <si>
    <t>Porcentaje de avance del plan de accion interinstitucional</t>
  </si>
  <si>
    <t>Número de plan de medios diseñado, implementado y evaluado</t>
  </si>
  <si>
    <t xml:space="preserve">Número de barrios con estrategia COMBI </t>
  </si>
  <si>
    <t>Porcentaje de Cobertura de vacunación antirrábica de caninos y felinos</t>
  </si>
  <si>
    <t xml:space="preserve">Número de esterilización canina y felina </t>
  </si>
  <si>
    <t>Número de jornadas realizadas</t>
  </si>
  <si>
    <t>Número de brigadas de control químico de roedores</t>
  </si>
  <si>
    <t xml:space="preserve">A 2015 haber disminuido en un 5% el índice aedico </t>
  </si>
  <si>
    <t xml:space="preserve">A 2015 haber vigilado y controlado un 97% de los criaderos naturales y artificiales identificados </t>
  </si>
  <si>
    <t xml:space="preserve">A 2015 haber realizado el 50% de los estudios de campo de acuerdo a la normatividad de los eventos de enfermedades vectoriales y zoonóticas </t>
  </si>
  <si>
    <t>Porcentaje del diagnostico sanitario de porquerizas actualizado</t>
  </si>
  <si>
    <t xml:space="preserve">Porcentaje de eventos enfermedades vectoriales y zoonóticas con estudios de campo </t>
  </si>
  <si>
    <t xml:space="preserve">Número de IPS con talento humano capacitado y actualizado </t>
  </si>
  <si>
    <t>Porcentaje de Instituciones educativas y de familias beneficiarias de la estrategia</t>
  </si>
  <si>
    <t>Porcentaje de niños beneficiados</t>
  </si>
  <si>
    <t>Porcentaje de establecimientos vigilados (Numero de establecimientos programados según censo / Numero de establecidos vigilados)</t>
  </si>
  <si>
    <t>Porcentaje de establecimientos vigilados(Numero de establecimientos programados según censo / Numero de establecidos vigilados)</t>
  </si>
  <si>
    <t>Porcentaje de evaluaciones externas del desempeño realizado por los laboratorios de referencia nacional.</t>
  </si>
  <si>
    <t xml:space="preserve">Número de muestras de agua analizadas/ Numero de muestras programadas </t>
  </si>
  <si>
    <t xml:space="preserve"> A 2015 haber mantenido en 100% la capacidad de los estudios de casos notificados oportunamente y brotes en el Departamento.</t>
  </si>
  <si>
    <t>A 2015 haber realizado la referencia y contrareferencia del 100% de los exámenes de interés en salud pública que supera la capacidad de diagnóstico de la Red Departamental de laboratorios y  del LSPD</t>
  </si>
  <si>
    <t xml:space="preserve">Número de muestras de alimentos y bebidas analizadas/ número de muestras programadas </t>
  </si>
  <si>
    <t>Número de muestras  agua y sal con determinacion de fluor/ numero de muestras programadas para la vigilancia de fluoracion</t>
  </si>
  <si>
    <t>Porcentaje de acciones de vigilancia entomológica</t>
  </si>
  <si>
    <t xml:space="preserve"> Gestión para el Desarrollo Operativo y Funcional del Plan Territorial y Decenal de Salud</t>
  </si>
  <si>
    <t>Número de reuniones de concertacion para la formulacion de los planes</t>
  </si>
  <si>
    <t xml:space="preserve">Número de asistencia tecnica realizada al municipio </t>
  </si>
  <si>
    <t>A 2015 haber diseñado y puesto en funcionamiento un observatorio de genero</t>
  </si>
  <si>
    <t>Número de observatorios de genero en funcionamiento</t>
  </si>
  <si>
    <t>Tejiendo un Mundo Mejor para la Población LGTBI del Departamento</t>
  </si>
  <si>
    <t>A 2012 haber realizado y mantenido actualizado el Censo Departamental para la población LGTBI</t>
  </si>
  <si>
    <t>Número de políticas publicas sobre vejez y envejecimiento construidas e implementadas</t>
  </si>
  <si>
    <t>A 2015 haber formulado la Política Pública de Discapacidad</t>
  </si>
  <si>
    <t>A 2015 se han realizado cinco alianzas estratégicas para promover e insertar laboralmente a personas en situación de discapacidad</t>
  </si>
  <si>
    <t>Política Pública de Discapacidad formulada</t>
  </si>
  <si>
    <t>Unidos Tejemos un Mundo Mejor</t>
  </si>
  <si>
    <t>A 2015 haber fortalecido la Red Unidos como estrategia de superación de la pobreza en el Departamento</t>
  </si>
  <si>
    <t>A 2015 haber promovido a 768 familias con el acompañamiento de la red de superación de la pobreza Extrema UNIDOS</t>
  </si>
  <si>
    <t>A 2015 haber garantizado el acceso a los servicios de promoción social a  familias con Plan Familiar (1.094) de la Red Unidos desde la movilización de la oferta departamental</t>
  </si>
  <si>
    <t>A 2015 haber identificado y gestionado la oferta agregada de los actores privados presentes en el territorio para la superación de la pobreza extrema de las familias</t>
  </si>
  <si>
    <t>A 2015 haber formulado la política de atención con enfoque diferencial para las familias raizales de la Red Unidos</t>
  </si>
  <si>
    <t>Número de Familias con seguimiento de logros alcanzados</t>
  </si>
  <si>
    <t>Número de familias con logros alcanzados y  número de eventos de Promoción de familias realizados</t>
  </si>
  <si>
    <t>Documento de política aprobado y en ejecución</t>
  </si>
  <si>
    <t>A 2015 haber Cumplido con el 100% de las obligaciones del convenio interinstitucional suscrito con el Departamento Administrativo de Prosperidad Social para la implementación del programa Familias en Acción en San Andrés isla, de acuerdo al instrumento de seguimiento anual formulado</t>
  </si>
  <si>
    <t xml:space="preserve">A 2015 haber  realizado por lo menos  un encuentro  anual  de madres líderes del departamento para la  retroalimentación e intercambio de experiencias </t>
  </si>
  <si>
    <t>A 2015  haber Capacitado al 100% de las madres líderes en procesos de acompañamiento  operativos y de promoción de la salud y educación familiar</t>
  </si>
  <si>
    <t xml:space="preserve">Porcentaje de cumplimiento de convenio suscrito </t>
  </si>
  <si>
    <t>Número de encuentros departamentales de madres líderes realizados</t>
  </si>
  <si>
    <t>Porcentaje de madres líderes capacitadas</t>
  </si>
  <si>
    <t xml:space="preserve">Número de encuentros realizados  </t>
  </si>
  <si>
    <t xml:space="preserve">A 2015 Haber aumentado a 3.182 el número de niños y niñas atendidos en las modalidades de Atención integral a la primera infancia.  </t>
  </si>
  <si>
    <t>A 2015 Haber implementado un Centro de Atención Integral para la primera infancia</t>
  </si>
  <si>
    <t xml:space="preserve">Número de escuelas de padres y madres organizadas e implemetadas </t>
  </si>
  <si>
    <t>A 2015 Haber implemetado procesos educativos en la Ludoteca con participación de 500 niños y niñas</t>
  </si>
  <si>
    <t>A 2015 Haber  mantenido la dotación de la ludoteca en el 100% para atender en jornada simultanea hasta 100 niños, con juegos para el desarrollo de las actividades educativas.</t>
  </si>
  <si>
    <t>Porcentaje de dotada  de la Ludoteca para atención simultanea de niños y niñas</t>
  </si>
  <si>
    <t xml:space="preserve">A 2015 Haber aumentado la tasa de cobertura neta de preescolar a 63% </t>
  </si>
  <si>
    <t xml:space="preserve">A 2015 Haber aumentado la tasa de cobertura de la básica primaria a 72% </t>
  </si>
  <si>
    <t xml:space="preserve">A 2015 Haber aumentado la tasa de cobertura de la básica secundaria a  62% </t>
  </si>
  <si>
    <t xml:space="preserve">A 2015 Haber aumentado la tasa de cobertura  neta de la educación media a 45% </t>
  </si>
  <si>
    <t>A 2015 Haber disminuido el número de  niños, niñas y adolescentes en extraedad atendidos en modelos educativos flexibles (Linea base 2012)</t>
  </si>
  <si>
    <t>A 2015 Haber disminuido a 2.2% la tasa de deserción escolar de transición a once grado.</t>
  </si>
  <si>
    <t>A 2015 Haber conformado el equipo interdisciplinario para la inclusión de estudiantes en situación de discapacidad en el sistema educativo.</t>
  </si>
  <si>
    <t>A 2015 Haber atendido al 100% de población estudiantil en situación de emergencia de acuerdo con las competencias de educación.</t>
  </si>
  <si>
    <t>Tasa de cobertura neta de la básica primaria</t>
  </si>
  <si>
    <t>Porcentaje de población en situación de emergencia atendida</t>
  </si>
  <si>
    <t xml:space="preserve">A 2015 Haber incrementado a 2.480 (5% anual) el número de niñas, niños y adolecentes atendidos con alimentación escolar. </t>
  </si>
  <si>
    <t>Número de Niños, niñas y adolescentes atendidos con alimentación escolar</t>
  </si>
  <si>
    <t xml:space="preserve">A 2015 Haber aumentado a 1.054 (15% anual a partir de 2013) el número de niñas, niños y adolecentes atendidos con transporte escolar. </t>
  </si>
  <si>
    <t>A 2015 Haber dotado seis (6) instituciones educativas oficiales  con materiales y equipos de laboratorios de química y física</t>
  </si>
  <si>
    <t>A 2015 Haber incrementado y/o mantenido la dotación de siete (7) instituciones educativas oficiales  con  materiales didácticos.</t>
  </si>
  <si>
    <t>A 2015 Haber incrementado y/o mantenido la dotación de siete (7) instituciones educativas oficiales  con mobiliario  de aula.</t>
  </si>
  <si>
    <t>A 2015 Haber dotado siete (7) instituciones educativas oficiales  con mobiliario de comedores.</t>
  </si>
  <si>
    <t xml:space="preserve"> Construcción, Adecuación de Instituciones Educativas</t>
  </si>
  <si>
    <t xml:space="preserve">A 2015 Haber aumentado en 8 las jornadas  de educación media  del Departamento ubicadas en los niveles altos de las pruebas saber 11 </t>
  </si>
  <si>
    <t xml:space="preserve">A 2015 Haber disminuido a 126 el número de niños, niñas y adolecentes con Necesidades Educativas Especiales y/o discapacidad que requieren Atención Especializada </t>
  </si>
  <si>
    <t xml:space="preserve">A 2015 Haber implementado la jornada completa en seis Instituciones Educativas del Departamento </t>
  </si>
  <si>
    <t>Porcentaje de pruebas que han aumentado en un punto el promedio.</t>
  </si>
  <si>
    <t>número de jornadas de educación media  del Departamento ubicados en niveles  altos de las pruebas saber 11</t>
  </si>
  <si>
    <t>A 2015 Haber implementado en un 50% la política educativa del Departamento Archipiélago</t>
  </si>
  <si>
    <t>Formación Docentes</t>
  </si>
  <si>
    <t>A 2012 Haber ajustado el plan de formación docente y directivos docentes</t>
  </si>
  <si>
    <t>A 2015 Haber implementado el 100% del plan de formación docente y directivo docente.</t>
  </si>
  <si>
    <t>A 2015 Haber realizado las pruebas MAR al 100% de los estudiantes de los grados 2, 4, 6, 8 y 10 del Departamento</t>
  </si>
  <si>
    <t xml:space="preserve">A 2015 Haber logrado quel 30% de los estudiantes de los grados , 4, 6, 8 y 10 hayan sido clasificados en niveles altos de desempeño en las pruebas MAR  </t>
  </si>
  <si>
    <t>A 2015 Haber logrado que siete (7) establecimientos educativos oficiales  hayan implementado adecuadamente las cuatro gestiones educativas (directiva, pedagógica, administrativa y comunitaria)</t>
  </si>
  <si>
    <t>A 2015 Haber logrado quel 100% de los docentes de las diferentes áreas hayan sido observados mediante el Entrenamiento Metodológico Continuo (EMC)</t>
  </si>
  <si>
    <t>A 2015 Haber logrado que siete (7) establecimientos educativos oficiales del Departamento hayan sido beneficiados con asistencia técnica en el desarrollo de sus proyectos obligatorios (Educación ambiental, derechos humanos, educación para la sexualidad y construcción de ciudadanía, tiempo libre y proyecto para la lecto-escritura</t>
  </si>
  <si>
    <t>A 2015 Haber logrado que seis (6) establecimientos educativos se hayan beneficiado con asistencia técnica por el equipo de calidad de la secretaria para la implementación de la jornada escolar completa</t>
  </si>
  <si>
    <t xml:space="preserve">Número de establecimientos educativos acompañados en el desarrollo de sus proyectos obligatorios </t>
  </si>
  <si>
    <t>Número de establecimientos educativos beneficiados con asistencia técnica</t>
  </si>
  <si>
    <t>A 2015 Haber incrementado la conectividad por fibra óptica para las 32 aulas de informática y 9 bibliotecas de los establecimientos educativos oficiales del Departamento.</t>
  </si>
  <si>
    <t>A 2015 Haber adquirido contenidos educativos digitales dirigidos a los tres (3) niveles de educación (educación preescolar, básica y media)</t>
  </si>
  <si>
    <t>A 2015 Haber certificado a los docentes de 5 Instituciiones Educativas Oficiales en el uso de las TICS</t>
  </si>
  <si>
    <t>A 2015 Haber capacitado a 200 docentes en el uso educativo y apropiación de TICS</t>
  </si>
  <si>
    <t>A 2015 Haber capacitado dos Instituciones Educativas Oficiales para la creación de Emisoras Digitales</t>
  </si>
  <si>
    <t>A 2015 Haber capacitado el 100% de los docentes  del área de tecnología e informática  en el uso  responsable de las TICS a través del programa  “EN TIC CONFÍO”</t>
  </si>
  <si>
    <t>A 2015 Haber implementado un programa de investigación e innovanción educativo con uso de TICs</t>
  </si>
  <si>
    <t>A 2015 Haber implementado el proyecto de Nativos Digitales en el Departamento</t>
  </si>
  <si>
    <t>Número de niveles de la educación con contenidos educativos digitales</t>
  </si>
  <si>
    <t>A 2015 Haber adoptado e implementado en un 100% la política pública de Bilingüismo en el Departamento Archipiélago.</t>
  </si>
  <si>
    <t>A 2015 Haber aumentado a 50 el número de proyectos de investigación formulados por estudiantes de las instituciones educativas del departamento.</t>
  </si>
  <si>
    <t xml:space="preserve">Número de proyectos de investigación formulados por estudiantes </t>
  </si>
  <si>
    <t xml:space="preserve"> Orientación Profesional y Vocacional</t>
  </si>
  <si>
    <t>Porcentaje de estudiantes de la media beneficiados</t>
  </si>
  <si>
    <t>A 2015 Haber aumentado a 1150 los estudiantes de la media articulados con Instituciones de Educación Superior</t>
  </si>
  <si>
    <t>Número de estudiantes de la media articulados con Instituciones de Educación Superior</t>
  </si>
  <si>
    <t xml:space="preserve">A 2015 Haber creado un Centro regional de educación superior en el Departamento </t>
  </si>
  <si>
    <t>A 2015 Haber logrado que tres instituciones de educación superior  oferten programas de licenciatura  en el Departamento</t>
  </si>
  <si>
    <t>Número de Centros regionales de educación superior creados</t>
  </si>
  <si>
    <t>A 2015 Haber aumentado a 500 el número de estudiantes con apoyo financiero para su ingreso y sostenimiento en educación superior.</t>
  </si>
  <si>
    <t>A 2015 Haber logrado ocho (8) convenios con instituciones de educación superior  (IES) para la realización de exámenes de admisión en el Departamento.</t>
  </si>
  <si>
    <t>A 2015 Haber logrado ocho (8) convenios con instituciones de educación superior  (IES) que ofertan becas y descuentos a los bachilleres del Departamento</t>
  </si>
  <si>
    <t>Número de convenios realizados</t>
  </si>
  <si>
    <t>A 2015 Haber acompañado la transformación del Instituto Nacional de Formación Técnico profesional (INFOTEP) a Institución Universitaria del Archipiélago.</t>
  </si>
  <si>
    <t xml:space="preserve">Número de Instituciones  acompañadas </t>
  </si>
  <si>
    <t>A 2015 Haber logrado el avance del Plan Integral de Gestión Integral de Residuos Sólidos al 54%</t>
  </si>
  <si>
    <t>A 2015 Haber Cumplido el 100% anual del seguimiento al mantenimiento de redes de acueducto.</t>
  </si>
  <si>
    <t>A 2015  Haber ampliado las  redes de acueducto a 1501 nuevas   viviendas.</t>
  </si>
  <si>
    <t>A 2015 Haber Implementado un sistema alternativo de acueducto para el sector rural</t>
  </si>
  <si>
    <t>A 2014 Haber revaluado los estudios y diseños para la ampliación del sistema de redes de alcantarillado para San Luis y la loma en San Andrés – Sector Rural</t>
  </si>
  <si>
    <t xml:space="preserve">A 2015 Haber incrementado en 75 el número de viviendas con el servicio de alcantarillado en el área rural </t>
  </si>
  <si>
    <t>A 2015 Haber ampliado a 33.6 Kilómetros  de redes de longitud de redes de alcantarillado.</t>
  </si>
  <si>
    <t>A 2015 Haber implementado y mantenido un sistema de tratamiento integral de lodos y aguas residuales</t>
  </si>
  <si>
    <t>A 2015 Haber cumplido el 100% anual de las acciones estipuladas a corto plazo del  Plan de Gestión Integral de Residuos Sólidos-PGIRS-</t>
  </si>
  <si>
    <t>A 2015 Haber Formulado e implementado un plan anual de seguimiento a las metas del Plan de Desarrollo del Municipio en su componente de agua potable y saneamiento, hasta nueva certificación.</t>
  </si>
  <si>
    <t xml:space="preserve">A 2015 Haber Ejecutado el 100%  anual de las políticas  establecidas en los   planes sectoriales  </t>
  </si>
  <si>
    <t xml:space="preserve">A 2015 haber establecido e implementado un programa anual  de acceso a la movilidad Urbana y Rural de las personas en situación de discapacidad. </t>
  </si>
  <si>
    <t>A 2015 Haber Aumentado a 4.685 (10% anual) el número de  personas practicantes de la actividad deportiva</t>
  </si>
  <si>
    <t>Número de personas que   practican alguna actividad deportiva (recreativa o aficionada)</t>
  </si>
  <si>
    <t>A 2015  Haber mantenido activos diez  puntos de Actividad Física dirigida  para mejoramiento de la calidad de vida  de la población de  San Andrés y Providencia: MUEVETE  ISLEÑO</t>
  </si>
  <si>
    <t xml:space="preserve">A 2015 Haber Organizado veinte (20) actividades  y eventos deportivos recreativos de sol, mar y playa en los diferentes puentes festivos y temporadas vacacionales con la participación de turistas, residentes y comunidad isleña y de vacaciones recreativas infantiles. </t>
  </si>
  <si>
    <t>A 2015 Haber realizado 15 eventos recreo deportivos, de carácter  municipal, departamental y nacional con Adultos mayores y personas en condición de discapacidad.</t>
  </si>
  <si>
    <t xml:space="preserve">A 2015 Haber logrado que 400 deportistas participen en juegos y competencias nacionales e internacionales </t>
  </si>
  <si>
    <t>Número de deportistas  beneficiados</t>
  </si>
  <si>
    <t>Número de deportistas beneficiados</t>
  </si>
  <si>
    <t xml:space="preserve">A 2012 Haber formulado un plan cuatrienal de actividades del sector del deporte asociado para lograr buenos resultados en los Juegos Nacionales del 2020. </t>
  </si>
  <si>
    <t>A 2015 Haber apoyado a 20 organismos del sector asociado (del Sistema Nacional del Deporte) en la ejecución de las actividades programadas a nivel departamental, nacional e internacional.</t>
  </si>
  <si>
    <t>a 2015 Haber brindado  asistencia técnica y social  a 15 deportistas élite para garantizar su  permanencia como deportista isleño y su acceso a eventos y servicios de su nivel y exigencia deportiva.</t>
  </si>
  <si>
    <t>Número de deportivas de élite beneficiados</t>
  </si>
  <si>
    <t>A 2015 Haber incrementado a 3.907 (25% anual) la participación de niñas, niñas, adolescentes, y jóvenes en actividades deportivas y recreodeportivas.</t>
  </si>
  <si>
    <t>Número de niños y niñas, adolescentes y jóvenes beneficiados</t>
  </si>
  <si>
    <t>A 2015 Haber organizado y realizado once (11) Juegos Intercolegiados Departamentales, Juegos y Festivales escolares.</t>
  </si>
  <si>
    <t>A 2015 Haber apoyado la creación de 17 Escuelas de Formación Deportiva institucionales para atender a niñas, niños, adolescentes y jóvenes.</t>
  </si>
  <si>
    <t xml:space="preserve">A 2015 Haber implementado tres (3) centros de educación física así: La Loma, San Luis y Centro. </t>
  </si>
  <si>
    <t>Plan cuatrienal formulado</t>
  </si>
  <si>
    <t>Número de eventos deportivos realizados</t>
  </si>
  <si>
    <t>A 2015 Haber adecuado cuatro   polideportivos</t>
  </si>
  <si>
    <t>A 2015 Haber adecuado y mantenido la pista hípica para las comunidades raizales.</t>
  </si>
  <si>
    <t>A 2015 Haber mantenido y conservado los once (11) escenarios deportivos y recreativos del departamento.</t>
  </si>
  <si>
    <t xml:space="preserve">Porcentaje de Personas afiliadas al Régimen Subsidiado y con unificacion al plan obligatorio de salud </t>
  </si>
  <si>
    <t xml:space="preserve"> Identificación y Priorización de la Población a Afiliar</t>
  </si>
  <si>
    <t xml:space="preserve">A 2015 haber mantenido el  100% de la población pobre y vulnerable identificada mediante herramienta de focalización: SISBEN Metodologia III y Listados Censales </t>
  </si>
  <si>
    <t xml:space="preserve">Acto Administrativo de Regimen Subsidiado </t>
  </si>
  <si>
    <t>Auditoria del Régimen Subsidiado</t>
  </si>
  <si>
    <t>Porcentaje de la base de datos depurado y actualizado</t>
  </si>
  <si>
    <t xml:space="preserve"> Adecuación Tecnologica para la Gestión de la Afiliación</t>
  </si>
  <si>
    <t>A 2015 haber tenido un sistema adecuado de  informacion tecnologica(software y hardware) con actualizaciones y mantenimiento preventivo y correctivo</t>
  </si>
  <si>
    <t>Porcentaje de talento humano capacitado</t>
  </si>
  <si>
    <t>Gestión Financiera del Giro de los Recursos</t>
  </si>
  <si>
    <t>Número de pagos realizados anualmente</t>
  </si>
  <si>
    <t>Número de usuarios atendidos/Numero de usuarios que demandan sercios de salud</t>
  </si>
  <si>
    <t>A 2015 haber vigilado el cumplimiento del 100% de los estandares de calidad de la red prestadora de conformidad con las normas vigentes en salud</t>
  </si>
  <si>
    <t xml:space="preserve">A 2015 haber presentado (por el grupo auditor) catorce informes de auditoria de la red contratada </t>
  </si>
  <si>
    <t xml:space="preserve">A 2012 haber realizado el 100% de visitas de verificacion Habilitación de los Prestadores del Departamento que vencio la vigencia de la Habilitación (Habilitados 2006, 2007 y 2008) </t>
  </si>
  <si>
    <t xml:space="preserve">Porcentaje de visitas de verificación de estandares de habilitación realizadas </t>
  </si>
  <si>
    <t>Eficiencia Prestación de Servicios de Salud y Sostenibilidad Financiera</t>
  </si>
  <si>
    <t>A 2015 haber vigilado el 100% del uso de los recursos financieros de salud para lograr  un efciente y adecuado manejo de los mismos</t>
  </si>
  <si>
    <t xml:space="preserve"> Implementación del Sistema de Información para la Prestación de Servicios de Salud </t>
  </si>
  <si>
    <t>Número de sistema de información integral con garantía de actualizaciones según las disposiciones legales vigentes.</t>
  </si>
  <si>
    <t xml:space="preserve">A 2015 haber reducido a 0,20 por cien mil la tasa de mortalidad en menores de 5 años </t>
  </si>
  <si>
    <t xml:space="preserve">A 2015 haber mantenenido por debajo de 7 por cien mil mujeres </t>
  </si>
  <si>
    <t>A 2015 haber logrado un índice de COP promedio a los 12 años de edad menor de 3.0</t>
  </si>
  <si>
    <t>A 2015 haber mantenido por encima de 24.03 el número promedio de dientes permanentes presentes en mayores de 18 años en el Departamento.</t>
  </si>
  <si>
    <t>A 2015 haber aumentado al 85% la tasa de curación de los casos de tuberculosis.</t>
  </si>
  <si>
    <t>A 2015 haber mantenido en 0% el número de municipios que no cumplen la eliminación de la Lepra.</t>
  </si>
  <si>
    <t>A 2015 haber mantenido en cero (0) la mortalidad por malaria</t>
  </si>
  <si>
    <t>A 2025 haber mantenido en cero (0) la mortalidad por dengue</t>
  </si>
  <si>
    <t>A 2015 haber incrementado por encima de 12,7 años la edad inicio del consumo de cigarrillos en población menor de 18 años</t>
  </si>
  <si>
    <t>A 2015 haber promovido las acciones de diagnóstico temprano  enenfermedad renal.</t>
  </si>
  <si>
    <t>A 2015 haber ampliado al 70% la cobertura de vigilancia de la calidad de agua  de otros prestadores en los municipios del departamento</t>
  </si>
  <si>
    <t xml:space="preserve">A 2015 haber mantenido en cero (0) la tasa de mortaidad por enfermedad profesional </t>
  </si>
  <si>
    <t>Razón de mortalidad materna x cien mil NV</t>
  </si>
  <si>
    <t>Promedio de dientes presentes en mayores de 18 años</t>
  </si>
  <si>
    <t>Vigilancia en Salud Pública y Gestión del Conocimiento</t>
  </si>
  <si>
    <t>A 2015 haber mantenido actualizado la informacion demografica del depto  atraves del sistema RUAFF</t>
  </si>
  <si>
    <t xml:space="preserve">Porcentaje de cumplimiento en  control sanitario de embarcaciones y aviones </t>
  </si>
  <si>
    <t>A 2015 haber diseñado, implementado y evaluado anualmente el plan medios para las acciones de IEC</t>
  </si>
  <si>
    <t>A 2015 haber contado con un (1) centro de acopio de biologicos cumpliendo con estandares de calidad</t>
  </si>
  <si>
    <t xml:space="preserve"> A 2015 haber logrado la dotación del 100% de los insumos críticos para el programa Ampliado de Inmunizacion y la Estrategia AIEPI</t>
  </si>
  <si>
    <t xml:space="preserve">A 2015 haber realizado tres (3) visitas anuales de monitoreo, seguimiento y asistencias tecnicas a EPS/IPS del departamento para el cumplimiento de los lineamientos PAI y Estrategia AIEPI </t>
  </si>
  <si>
    <t xml:space="preserve">A 2015 haber realizado dos (2) visitas anuales de  monitoreo, seguimiento y asistencias tecnicas al municipio de Providencia para el cumplimiento de la normatividad vigente para los programas PAI y la Estrategia AIEPI </t>
  </si>
  <si>
    <t>A 2015 haber realizado anualmente el 100% de los estudios de campo de eventos  de enfermedades prevenibles por vacunas en el Departamento Archipielago de San Andres, Providencia y Santa Catalina según lineamientos del programa PAI</t>
  </si>
  <si>
    <t>A 2015 haber realizado tres (3) acciones de articulación con aseguramiento y diferentes  comités para la atencion de la infancia y mujer gestante</t>
  </si>
  <si>
    <t>Porcentaje de equipos en funcionamiento</t>
  </si>
  <si>
    <t>Porcentaje (%) de insumos criticos adquiridos</t>
  </si>
  <si>
    <t>Porcentaje de jornadas de vacunación coordinadas y desarrolladas en el departamento</t>
  </si>
  <si>
    <t>Porcentaje de eventos estudiados</t>
  </si>
  <si>
    <t xml:space="preserve">Número de acciones articulados en coordinación con comites </t>
  </si>
  <si>
    <t xml:space="preserve"> Salud Sexual y Reproductiva</t>
  </si>
  <si>
    <t xml:space="preserve">A 2015 haber adoptado e implementado la Politica Nacional de Salud Sexual y Reproductiva en el Departamento </t>
  </si>
  <si>
    <t>A 2015, haber realizado Diez (10) talleres al personal de la salud de las IPS en riesgo obstétrico, identificación de riesgos, protocolo y guías de atención para mejorar la calidad en la atención a la gestante</t>
  </si>
  <si>
    <t>A 2015 haber realizado 24 visitas en búsqueda activa y seguimiento institucional y  comunitario a gestantes</t>
  </si>
  <si>
    <t>A 2015 haber logrado quel 95% de las gestantes reciban atención prenatal institucional según lo normado</t>
  </si>
  <si>
    <t>A 2015, haber mantenenidor la cobertura del 95% en la atención institucional del parto y por  personal calificado según lo normado</t>
  </si>
  <si>
    <t>A 2015, haber realizado seguimiento al cumplimiento de las acciones de detección temprana del embarazo y atención del parto (Res. 412 de 2000) en el  100% de las IPS del Departamento</t>
  </si>
  <si>
    <t>A 2015, haber implementado un (01) programa para el fomento del uso de anticoncepción y la prevención de los embarazos no deseados en adolescentes y población sexualmente activa  en edades entre los 15 y 49 años en San Andrés</t>
  </si>
  <si>
    <t>A 2015 haber realizado seguimiento de cumplimiento de las acciones de detección temprana de alteración del desarrollo del joven de 10 a 29 años (Res. 412 de 2000) en el 100% de las IPS del Departamento</t>
  </si>
  <si>
    <t xml:space="preserve">A 2015, haber realizado  4 capacitaciones al personal de las salud de las IPS (médicos generales) en detección temprana de cáncer de mama </t>
  </si>
  <si>
    <t>A 2015, haber realizado seguimiento y evaluación a los indicadores de cobertura, seguimiento, calidad y oportunidad de cáncer de mama y cuello uterino a implementar en el 100% IPS y EPS</t>
  </si>
  <si>
    <t xml:space="preserve">A 2015, haber realizado seguimiento de cumplimiento de las acciones de detección temprana de cáncer de mama y cuello uterino (Res. 412 de 2000) en el 100% de las IPS del Departamento  </t>
  </si>
  <si>
    <t xml:space="preserve">A 2015, haber realizado una (01) Capacitación de actualización al personal de la salud IPS y EPS y profesionales en VIH- Sida, de acuerdo con los modelos de gestión programáticos y guías de atención integral vigentes (adultos y niñez), el plan de respuesta intersectorial de VIH y el plan de eliminación de sífilis gestacional y congénita y el abordaje sindrómico de las ITS 
</t>
  </si>
  <si>
    <t xml:space="preserve">A 2015 haber obtenido que el 100% de las familias vinculadas a la estrategia Red unidos  alcancen los logros en salud sexual y reproductiva </t>
  </si>
  <si>
    <t>A 2015, haber realizado cinco (05) campañas de sensibilización por el respeto de los derechos humanos y derechos en salud de las personas con orientación sexuales e identidades de género diversos (población LGBTI)</t>
  </si>
  <si>
    <t>A 2015, haber diseñado y promovido material preventivo en salud sexual y reproductiva dirigido a población LGBTI</t>
  </si>
  <si>
    <t xml:space="preserve">Porcentaje de gestantes que asisten a control prenatal </t>
  </si>
  <si>
    <t>Porcentaje de seguimiento a IPS</t>
  </si>
  <si>
    <t xml:space="preserve">Porcentaje de avance del plan </t>
  </si>
  <si>
    <t xml:space="preserve">Porcentaje de IPS socializados </t>
  </si>
  <si>
    <t>Porcentaje de familias con logros en salud sexual y reproductiva</t>
  </si>
  <si>
    <t>Porcentaje de madres lideres capacitadas</t>
  </si>
  <si>
    <t>Numero de acciones de promoción, prevención y movilización social realizadas</t>
  </si>
  <si>
    <t>A 2015 haber mantenido el promedio en 5.6 el acceso de los menores de 5 años al servicio de Salud Bucal en el Departamento.</t>
  </si>
  <si>
    <t xml:space="preserve">A 2015 haber mantenido en 75% los Indicadores de cumplimiento de la norma técnica de Salud Bucal del POS en las EPS/IPS del Departamento. </t>
  </si>
  <si>
    <t xml:space="preserve">A 2015 haber elaborado, adoptado y ejecutado el Plan de acción departamental de salud  mental, prevención de uso y abuso de spa-violencia intrafamiliar en el Departamento </t>
  </si>
  <si>
    <t>A 2015 haber implemetado en un 100%  el proyecto “En-videate en San Andrés  y Providencia", para la prevención del uso y abuso de sustancias psicoactivas a través de la promoción de valores por el arte y la cultura.</t>
  </si>
  <si>
    <t xml:space="preserve">A 2015 haber conformado, capacitado y realizado seguimiento a cuatro (4) redes sociales para apoyo en la prevención y mitigación en el uso y abuso de sustancias psicoactivas en San Andrés y Providencia </t>
  </si>
  <si>
    <t>A 2015 haber ejecutado el 100% de la estrategía pactos por la vida saber vivir saber beber en la población mayor de 18 años del Departamento</t>
  </si>
  <si>
    <t xml:space="preserve">Modelo de atención primaria en salud implementado en las 4 IPS públicas </t>
  </si>
  <si>
    <t>Porcentaje de ejecución del proyecto</t>
  </si>
  <si>
    <t xml:space="preserve">A 2015 haber contado con plan de acción formulado, articulado interinstitucionalmente y en ejecución en un 100% </t>
  </si>
  <si>
    <t>A 2015 haber diseñado, implementado, y evaluado anualmente el plan de medios para las acciones de IEC</t>
  </si>
  <si>
    <t>A 2015 haber realizado la implementación y mantenimiento de la  estrategia COMBI en (10)  de barrios de alto riesgo de transmisión vectorial y zoonóticas</t>
  </si>
  <si>
    <t xml:space="preserve">A 2015 haber aumentado la cobertura de vacunación antirrábica canina y felina en 28% </t>
  </si>
  <si>
    <t xml:space="preserve">A 2015 haber realizado 800 cirugías de esterilización canina y felina </t>
  </si>
  <si>
    <t>A 2015 haber realizado 6 jornadas de recolección , atención primaria, esterilización y adopción de caninos callejeros</t>
  </si>
  <si>
    <t>A 2015 haber realizado diez (10) brigada masiva de control químico de roedores en el cuatrienio a las viviendas, lotes baldíos y espacios públicos del Departamento</t>
  </si>
  <si>
    <t>A 2015 haber realizado dos (02) ciclos de control químico de vectores anualmente.</t>
  </si>
  <si>
    <t>A 2015 haber actualizado en 100%  el diagnostico sanitario de las porquerizas</t>
  </si>
  <si>
    <t xml:space="preserve">A 2015 haber capacitado al 100% de las EPS-IPS en la aplicación de las guías de atención y protocolos de manejo y control de eventos de enfermedades vectoriales y zoonóticas </t>
  </si>
  <si>
    <t>Número de casa positivas para Aedes/ Numero de casas visitadas</t>
  </si>
  <si>
    <t>Número de ciclos realizados</t>
  </si>
  <si>
    <t>Número de criaderos inspeccionados/ No. De criaderos identificados</t>
  </si>
  <si>
    <t>Porcentaje de EPS-IPS capacitadas</t>
  </si>
  <si>
    <t xml:space="preserve"> Disminuir las Enfermedades no Transmisibles y las Discapacidades</t>
  </si>
  <si>
    <t>Politica formulada</t>
  </si>
  <si>
    <t>Porcentaje de ejecución</t>
  </si>
  <si>
    <t>Porcentaje de población con conocimiento de la estrategia</t>
  </si>
  <si>
    <t>A 2015 haber diseñado, implementado y evaluado anualmente un plan medios con enfoque etnocultural para las acciones de IEC en seguridad alimentaria y nutricional</t>
  </si>
  <si>
    <t xml:space="preserve">A 2015 haber ejecutado intersectorialmente el 75% del plan de Seguridad alimentaria y nutricional Bread Fruit and Crab actualizado, </t>
  </si>
  <si>
    <t>A 2015 haber implementado el componente de vigilancia de la situacion nutricional para la población menor de 12 años y gestantes</t>
  </si>
  <si>
    <t>A 2015 haber implementado la estrategia de recuperación y preparación de alimentos sanos en un 80% de las  instituciones educativos y espacios comunitarios en coordinación con los programas de Familia en acción, Red unidos</t>
  </si>
  <si>
    <t>A 2015 haber elaborado y ejecutado el 100% del plan de acción interinstitucional sobre seguridad alimentaria</t>
  </si>
  <si>
    <t xml:space="preserve">A 2015 haber elaborado cuarenta (40) Mapas de Riesgo de Calidad de Agua </t>
  </si>
  <si>
    <t>Numero de Sistema de vigilancia Nutricional implementado</t>
  </si>
  <si>
    <t>Porcentaje de avance del plan de acción interinstitucional</t>
  </si>
  <si>
    <t>Número de mapas de Riesgo de Calidad del Agua elaborados</t>
  </si>
  <si>
    <t>Porcentaje de avances del plan de Seguridad alimentaria y nutricional Bread Fruit and Crab</t>
  </si>
  <si>
    <t>Seguridad Sanitaria y Ambiental</t>
  </si>
  <si>
    <t xml:space="preserve">A 2015 haber realizado anualmente el  90% de las muestras programadas de vigilancia de la calidad del agua de acueducto en SAI y en Providencia según lineamientos nacionales </t>
  </si>
  <si>
    <t xml:space="preserve">A 2015 haber aumentado a 100% la vigilancia PGIRHS de los generadores de Residuos Hospitalarios - RH  en el cuatrienio  </t>
  </si>
  <si>
    <t xml:space="preserve">A 2015 haber aumentado al 100%  las visitas de inspección  a los establecimientos generadores de emisiones atmosféricas y de ruido </t>
  </si>
  <si>
    <t>A 2015 haber aumentado a 90% la cobertura de vigilancia de establecimientos gastronómicos y de distribución de alimentos y bebidas alcohólicas</t>
  </si>
  <si>
    <t xml:space="preserve">A 2015 haber aumentadlo a 100% la cobertura de vigilancia de servicios farmacéuticos </t>
  </si>
  <si>
    <t>A 2015 haber mantenido a 100% la cobertura de vigilancia de tiendas naturistas</t>
  </si>
  <si>
    <t xml:space="preserve">A 2015 haber aumentado a 100% la cobertura de vigilancia de empresas de plaguicidas </t>
  </si>
  <si>
    <t>A 2015 haber aumentado la cobertura al 80% de vigilancia de otros establecimientos de riesgo químico</t>
  </si>
  <si>
    <t xml:space="preserve">Porcentaje de las muestras de vigilancia agua (Nº muestras analizadas/Nº muestras programadas) </t>
  </si>
  <si>
    <t>Porcentaje generadores de RH con  PGIRH vigilado (Nº generadores RH vigilado PGRHS/Nº total de generadores de RH)</t>
  </si>
  <si>
    <t>Porcentaje de establecimientos generadores de emisiones atmosféricas y ruido vigilados (Nº establecimientos vigilados/Nº total establecimientos generadores de emisiones atmosféricas y ruido)</t>
  </si>
  <si>
    <t xml:space="preserve"> Laboratorio de Salud Pública</t>
  </si>
  <si>
    <t>A 2015 haber aumentado al 88% la cobertura de la vigilancia y el control de los eventos de interés en salud publica por el LSPD</t>
  </si>
  <si>
    <t xml:space="preserve">A 2012 haber realizado la ampliación y reordenamiento físico funcional del LSPD </t>
  </si>
  <si>
    <t>A 2015 haber participado en el 100% de las evaluaciones externas del desempeño que realizan los laboratorios de referencia nacional.</t>
  </si>
  <si>
    <t xml:space="preserve">A 2015 haber realizado el 80% de la vigilancia de la calidad del agua potable con  el análisis microbiológico y fisicoquímico de las muestras programadas. </t>
  </si>
  <si>
    <t xml:space="preserve">A 2015 haber realizado el 90% de la vigilancia de la calidad del agua del acueducto mediante  el análisis microbiológico y fisicoquímico de las muestras de acuerdo a lo establecido en la normatividad </t>
  </si>
  <si>
    <t>A 2015 haber realizado el 80% de la vigilancia de la calidad de los alimentos y bebidas de consumo humano mediante  el análisis microbiológico y fisicoquímico de las muestras programadas</t>
  </si>
  <si>
    <t>A 2015 haber aumentado la cobertura en 50% de la vigilancia de fluor en agua y en sal</t>
  </si>
  <si>
    <t>A 2015 haber aumentado en 40% la vigilancia entomológica (vectores)</t>
  </si>
  <si>
    <t>A 2015 haber realizado el  censo de capacidad diagnostica al 100% de los laboratorios del Departamento</t>
  </si>
  <si>
    <t>A 2015 haber realizado evaluaciones externas del desempeño al 100% a la de Red Departamental de Laboratorios clinicos y laboratorios de citologías cervico- uterinas</t>
  </si>
  <si>
    <t>A 2015 haber realizado capacitaciones, visitas de asistencia técnica y asesorías al 100% de  la Red departamental de laboratorios, a los servicios transfusionales y laboratorios de citologías cervico- uterinas</t>
  </si>
  <si>
    <t xml:space="preserve">A 2015 haber mantenido el 100% de los laboratorios de la Red Departamental realizando notificaciones mensuales </t>
  </si>
  <si>
    <t>Número de muestras de agua del acueducto analizadas/ Numero de muestras programadas</t>
  </si>
  <si>
    <t>A 2015 haber realizado las convocatorias, concertaciones para la formulacion, elaboracion y rendiciones de cuentas de los planes (PTS/PDS)</t>
  </si>
  <si>
    <t>Promoción, prevención y atención de poblaciones especiales.</t>
  </si>
  <si>
    <t>Acciones de Seguimiento, Evaluación y Difusión del Plan Sectorial de Salud</t>
  </si>
  <si>
    <t>A 2015 haber realizado el Seguimiento y socialización de la ejecución del plan en  un (1) espacio de participación social</t>
  </si>
  <si>
    <t>Reuniones de control social y rendición de cuentas  de los resultados del PST</t>
  </si>
  <si>
    <t>A 2015 haber logrado que las dos (2) IPS/EPS que atienden a la poblacion desplazada cumpla con las normas tecnicas de atención a la poblacion victima del desplazamiento forzado en el Departamento.</t>
  </si>
  <si>
    <t>A 2015 haber entregado 60 ayudas tecnicas para promover  la rehabilitación y atención integral de la población con discapacidad</t>
  </si>
  <si>
    <t xml:space="preserve">Numero de ayudas técnicas entregadas </t>
  </si>
  <si>
    <t xml:space="preserve">A 2013 haber establecido la linea de base sobre riesgo ocupacional de la poblacion laboral e informal del departamento Archipielago de San Andres </t>
  </si>
  <si>
    <t xml:space="preserve">Acciones de Promoción de la Salud y Calidad de Vida en Ámbitos Laborales </t>
  </si>
  <si>
    <t xml:space="preserve">A 2013 haber contado con el perfil epidemiologico  de morbilidad mortalidad y accidentalidad ocupacional en el departamento de san andres </t>
  </si>
  <si>
    <t xml:space="preserve"> A 2013 haber levantado el 100% del censo de  empresas y contratistas  que vinculan a los empleados a una empresa de riesgos profesionales.</t>
  </si>
  <si>
    <t>Porcentaje de censo realizado</t>
  </si>
  <si>
    <t>A 2015 haber capacitado al  50% del sector formal e informal  en derechos y deberes del sistema general de riesgos profesionales en articulación con las ARP y el eje de promoción social</t>
  </si>
  <si>
    <t>Porcentaje de restricción implemetada</t>
  </si>
  <si>
    <t>Ninguno Trabajando</t>
  </si>
  <si>
    <t>Documento realizado</t>
  </si>
  <si>
    <t>Numero de talleres realizados</t>
  </si>
  <si>
    <t xml:space="preserve">Porcentaje de adolecentes infractores atendidos  </t>
  </si>
  <si>
    <t xml:space="preserve">Porcentaje de jóvenes beneficiándose </t>
  </si>
  <si>
    <t>Juventud Participando</t>
  </si>
  <si>
    <t>Porsentaje de Plan de acción ejecutado</t>
  </si>
  <si>
    <t>Areas generadas (Centro juvenil)</t>
  </si>
  <si>
    <t xml:space="preserve">A 2015 haber apoyado la gestión para la financiación de doce (12) iniciatiava de los jóvenes emprendedores </t>
  </si>
  <si>
    <t>Juventud Orientado para el Primer Empleo</t>
  </si>
  <si>
    <t xml:space="preserve">Porcentaje de jóvenes asesorados y  promovidos </t>
  </si>
  <si>
    <t>Número de iniciativas apoyadas</t>
  </si>
  <si>
    <t>Número de estudios realizados</t>
  </si>
  <si>
    <t xml:space="preserve"> A 2015 haber logrado y mantenido la cobertura con todos los biologicos del Programa Ampliado de Inmunizaciones en cada año del cuatrienio por encima del 95%    * La linea base con población de nacidos vivos 2010. Se evaluará cobertura  con base a nacidos vivos de cada año.</t>
  </si>
  <si>
    <t>Número de instituciones educativos oficiales dotados con mobiliario de comedor</t>
  </si>
  <si>
    <t xml:space="preserve">Número de instituciones educativos oficiales dotados con materiales y equipos de laboratorios </t>
  </si>
  <si>
    <t xml:space="preserve">A 2015 Haber aumentado el promedio del 100% de las pruebas SABER 3, 5 Y 9 En un punto anual </t>
  </si>
  <si>
    <t>Política educativo formulada y actualizada</t>
  </si>
  <si>
    <t>Número de aulas y bibliotecas conectadas por fibra óptica.</t>
  </si>
  <si>
    <t>Número de programas implementtados con el uso de TICS</t>
  </si>
  <si>
    <t>A 2015 Haber incrementado en el 30% la tasa de cobertura de educación superior en el Departamento.</t>
  </si>
  <si>
    <t>Tasa de cobertura de educcion superior</t>
  </si>
  <si>
    <t>A 2015 Haber logrado que el 100% de los estudiantes de la media se beneficien de procesos de orientación profesional y vocacional</t>
  </si>
  <si>
    <t>Número de instituciones de educación superior que programas de Licenciatura en el Departamento</t>
  </si>
  <si>
    <t>Apoyo Financiero para el Acceso y Permanencia en la Educación Superior</t>
  </si>
  <si>
    <t>Número de convenios realizados para realizar examenes de admisión</t>
  </si>
  <si>
    <t>Número de convenios realizados que oferten becas</t>
  </si>
  <si>
    <t>A 2015 haber logrado la afiliación al Sistema General de Seguridad Social en Salud, Régimen Subsidiado de la población objeto de la universalización correspondiente al 100% y contribuir a la unificacion del plan obligatorio de salud</t>
  </si>
  <si>
    <t>A 2015 haber capacitado y/o actualizado al 100% de los líderes comunitarios en el SGSSS</t>
  </si>
  <si>
    <t xml:space="preserve">A 2015 haber elaborado y legalizado el acto administrativo para la apropiación de los recursos financieros de régimen subsidiado correspondiente a la vigencia fiscal de acuerdo a directrices y ajustes realizados por el Ministerio de Salud y Protección Social </t>
  </si>
  <si>
    <t>Acto administrativo elaborado y legalizado</t>
  </si>
  <si>
    <t>Porcentaje de vigilancia, seguimiento y control del aseguramiento de los afiliados de regimen Subsidiado</t>
  </si>
  <si>
    <t>A 2015 haber mantenido depurado y actualizado el 100% de la base de datos del regimen subsidiado</t>
  </si>
  <si>
    <t>Sistema de información actualizado y mantenido</t>
  </si>
  <si>
    <t xml:space="preserve">A 2015 haber capacitado al 100% del talento humano responsable del manejo del sistema de información </t>
  </si>
  <si>
    <t>A 2015 haber realizado los pagos en los plazos establecidos por la normatividad vigente respecto al giro y flujo  de recursos de regimen subsidiado</t>
  </si>
  <si>
    <t>A 2015 haber garantizado el 100% de la accesibilidad y oportunidad de igualdad del portafolio de servicios para la población pobre y vulnerable (vinculados) y eventos no pos-s de la poblacion del Departamento.</t>
  </si>
  <si>
    <t>A 2015 haber contado con un (1) sistema de auditoria de prestación de servicios de salud de la red contratada</t>
  </si>
  <si>
    <t>A 2015 haber implementado y/o actualizado un sistema de información para garantizar la adecuada planificación de la prestación de servicios de salud a la población pobre y vulnerable para contribuir a la garantía del derecho.</t>
  </si>
  <si>
    <t>A 2015 haber reducido a 14 por mil nacidos vivos la tasa de mortalidad en menores de un año</t>
  </si>
  <si>
    <t>A 2015 haber reducido a 0 la mortalidad materna evitable</t>
  </si>
  <si>
    <t>A 2015 haber reducido y mantenido por debajo de 21,7 la prevalencia de infección de VIA de la población de 15 a 49 años</t>
  </si>
  <si>
    <t>A 2015 haber mantenido la tasa de fecundidad por debajo de 2,4 hijos por mujer</t>
  </si>
  <si>
    <t>&lt;2.4</t>
  </si>
  <si>
    <t>&lt;7</t>
  </si>
  <si>
    <t>&lt;21.7</t>
  </si>
  <si>
    <t>A 2015 haber mantenenido la cobertura universal de terapia anti retro virle - ARV</t>
  </si>
  <si>
    <t>Cobertura universal terapia ARV</t>
  </si>
  <si>
    <t>A 2015 haber aumentado a 70% la detección de casos de tuberculosis en el departamen.</t>
  </si>
  <si>
    <t>Porcentaje de municipios que no cumplen la meta de eliminación de lepra</t>
  </si>
  <si>
    <t>Número de casos de rabia humana transmitida por los perros</t>
  </si>
  <si>
    <t>A 2015 haber mantenido en cero (0) los casos de rabia humana transmitida por perros.</t>
  </si>
  <si>
    <t>A 2015 haber aumentado por encima de 26% la prevalencia de actividad fisica  ente los 13 y 17 años</t>
  </si>
  <si>
    <t xml:space="preserve">A 2015 haber alcanzado a 42,6%a la prevalencia de actividad fisica  en la poblacion de 18 a 64 años </t>
  </si>
  <si>
    <t>A 2015 haber promovido las acciones preventivas para mantener o reducir la prevalencia de limitaciones evitables</t>
  </si>
  <si>
    <t>Numero de acciones preventivas para mantener o reducir la prevalencia de limitaciones evitables</t>
  </si>
  <si>
    <t>A 2015 haber cumplido con el 80% de la Inspeccion vigilancia y control sanitario de embarcaciones y aviones</t>
  </si>
  <si>
    <t xml:space="preserve">Observatorio implementado </t>
  </si>
  <si>
    <t xml:space="preserve">Porcentaje  de niños y niñas de los programas comunitarios atendidos </t>
  </si>
  <si>
    <t>A 2015 haber implementado en 80% el componente comunitario de la estrategia AIEPI  en los niños y niñasde programas  comunitarios del ICBF, Familias en acción y Red UNIDOS</t>
  </si>
  <si>
    <t>A 2015 haber logrado que el 100% de los equipos de red de frio esten en buen funcionamiento</t>
  </si>
  <si>
    <t>A 2015  haber desarrollado en el Departamento el 100% de Jornadas de vacunación segun lineamientos del Ministerio de Salud y de la Protección Social</t>
  </si>
  <si>
    <t>Politca pública adoptada y rehabilitada</t>
  </si>
  <si>
    <t>A 2015, haber realizado permanentemente evaluación y seguimiento de eventos de Morbilidad Materna extrema-MME  y morbimortalidad materna y perinatal en el 100%  de las IPS y EPS del Departamento</t>
  </si>
  <si>
    <t>Porcentaje de IPS y EPS con seguimiento y evaluación permanente</t>
  </si>
  <si>
    <t>A 2015 haber formulsdo e implementado la política de salud ambiental ( CONPES 3550 2008) en la entidad territorial</t>
  </si>
  <si>
    <t>A 2015 haber mantenenido al 100% la cobertura universal de vigilancia de la calidad de agua del acueducto en los municipios .</t>
  </si>
  <si>
    <t>Porcentaje de seguimiento a IPS en detección temprana de embarazos</t>
  </si>
  <si>
    <t>A 2015, haber realizado vacunación contra el cáncer de cuello uterino producido por el virus de papiloma humano tipo 16 y 18 a 3.234 niñas pre-adolescentes y adolescentes escolarizadas entre los 10 y 14 años en San Andrés.</t>
  </si>
  <si>
    <t>Numero de niñas pre adolecentes y adolecentes beneficiadas</t>
  </si>
  <si>
    <t>A 2015, haber realizado 24 visitas para la vigilancia y la  búsqueda activa y institucional y comunitaria del VIH y Sida, Sífilis Congénita y Gestacional y Hepatitis B en población gestante</t>
  </si>
  <si>
    <t xml:space="preserve">A 2015, haber ejecutado el 100% del Plan de acción Interinstitucional e intersectorial para el abordaje de la violencia sexual e intrafamiliar en San Andrés </t>
  </si>
  <si>
    <t>Promedio de embarazadas asistendo al servicio de salud bucal en el Departamento</t>
  </si>
  <si>
    <t>Porcentaje de cumplimiento de indicadores de normas en EPS/IPS</t>
  </si>
  <si>
    <t>A 2015 haber adaptado y adoptado la Politica Nacional de Salud Mental en el Departamento</t>
  </si>
  <si>
    <t>Politica de salud mental adapttada y adoptada</t>
  </si>
  <si>
    <t xml:space="preserve">A 2015 haber contado con en las cuatro (4) IPS con un modelo de atención primaria en salud componente salud mental en el Departamento </t>
  </si>
  <si>
    <t xml:space="preserve">A 2015 haber realizado 56 actividades de capacitacion a la población juvenil (escolarizada y desescolarizada) y población en general de la percepción del riesgo del consumo de sustancias psicoactivas  asi como el fomento de resiliencia y habilidades para la vida </t>
  </si>
  <si>
    <t>Número de actividades de capacitacion realizadas</t>
  </si>
  <si>
    <t xml:space="preserve"> A 2015 haber captado el 60% de los casos  nuevos de tb y Lepra  en el departamento </t>
  </si>
  <si>
    <t xml:space="preserve">A 2015 haber formulado la políticas publica de las enfermedades cronicas sus factores de riesgo y determinantes </t>
  </si>
  <si>
    <t xml:space="preserve">Porcentaje de establecimientos e instituciones  publicas con espacios libres de Humo </t>
  </si>
  <si>
    <t>Porcentaje de base de datos actualizado</t>
  </si>
  <si>
    <t xml:space="preserve">Cumplimiento de coberturas de  Promocion y prevencion por parte de EPS en poblacion del departamento contributiva subsidiada y vinculada </t>
  </si>
  <si>
    <t>A 2015 haber actualizado y capacitado al talento humano de las 4  IPS para mejorar la vigilancia, la prevención  y la atención de deficiencias nutricionales</t>
  </si>
  <si>
    <t xml:space="preserve">A 2015 haber implementado el 80% de las estrategias de prevencion de deficiencias de micronutrientes y complementación Nutricional en los niños de programas  comunitarios del ICBF, Familias en acción y Red unidos </t>
  </si>
  <si>
    <t>Porcentaje de  estrategias implemetadas</t>
  </si>
  <si>
    <t>A 2015 haber logrado la desparasitación y suplementación con micronutrientes al 80% de los niños de programas de familias en acción, Red unidos y Hogares comunitarios del ICBF</t>
  </si>
  <si>
    <t>A 2015 haber realizado cuatro (4) visitas anuales de  monitoreo, seguimiento y asistencias tecnicas a las EPS/IPS del departamento para el cumplimiento de los lineamientos de seguridad alimentaria y nutricional</t>
  </si>
  <si>
    <t xml:space="preserve">Número de visitas realizadas a IPS / EPS </t>
  </si>
  <si>
    <t>A 2015 haber aumentado al 100% la cobertura de vigilancia de centros y consultorios de estética</t>
  </si>
  <si>
    <t>A 2015 haber aumentado a 90% la cobertura de vigilancia de peluquerías, barberías y sala de bellezas</t>
  </si>
  <si>
    <t>Porcentaje de cobertura de la vigilancia de los eventos de interés en salud pública por el laboratorio de salud pública LSPD del Departamental.</t>
  </si>
  <si>
    <t xml:space="preserve">Infraestructura del LSPD ampliada y funcionando con cada una de las áreas requeridas para la vigilancia y el control </t>
  </si>
  <si>
    <t>Porcentaje de capacidad de estudios de casos notificados</t>
  </si>
  <si>
    <t>Porcentaje de laboratorios censados</t>
  </si>
  <si>
    <t>Porcentaje de evaluaciones externas realizadas por el LSPD</t>
  </si>
  <si>
    <t>Porcentaje de capacitaciones, visitas de asistencia técnica y asesorias realizadas por el LSPD</t>
  </si>
  <si>
    <t>Porcentaje de laboratorios de la red Departamental realizando notificaciones mensuales al LSPD</t>
  </si>
  <si>
    <t xml:space="preserve">Porcentaje de modelo construido e implementado  en el departamento </t>
  </si>
  <si>
    <t>A 2015 haber Implementado la estrategia RBC (Rehabilitación Basada en la Comunidad) como facilitadora de la Inclusión Social de la Personas con Discapacidad</t>
  </si>
  <si>
    <t>A 2015 haber realizado el control, seguimiento y vigilancia al 100% de las IPS/EPS en cumplimiento de las acciones de promoción y prevención de riesgo en población vulnerable victimas del desplazamiento forzado en el Departamento.</t>
  </si>
  <si>
    <t>A 2015 haber logrado que el 90% las IPS/EPS que atienden a la poblacion adulto mayor cumpla con las normas tecnicas de atención</t>
  </si>
  <si>
    <t xml:space="preserve">Porcentaje de EPS/IPS cumpliendo la norma técnicapara la población con discapacidad. </t>
  </si>
  <si>
    <t xml:space="preserve">Perfil epidemiologico  elaborado </t>
  </si>
  <si>
    <t>Acciones de Seguimiento, Evaluación y Difusión de Resultados de la Vigilancia en el Entorno Laboral</t>
  </si>
  <si>
    <t xml:space="preserve">Porcentaje de sector formal e informal  capacitado </t>
  </si>
  <si>
    <t xml:space="preserve">Número de viviendas conectadas </t>
  </si>
  <si>
    <t>Número de nuevas viviendas conectadas al servicio de alcantarillado</t>
  </si>
  <si>
    <t>Porcentaje de plan ejecutado</t>
  </si>
  <si>
    <t>Número de fondos creados y en funcionamiento</t>
  </si>
  <si>
    <t>Número de espacios de participación donde aumenta la participación de lamujer</t>
  </si>
  <si>
    <t>A 2015 Haber realizado dos (2)  Alianzas interinstitucionales que impulsen la creación y montaje de proyectos de microempresas o famiempresas dirigidos a mujeres</t>
  </si>
  <si>
    <t xml:space="preserve">Número de alianzas creados </t>
  </si>
  <si>
    <t>A 2015 haber formulado y puesto en marcha la política Pública para comunidad LGBTI</t>
  </si>
  <si>
    <t>Número Política Pública formulada y puesta en marcha</t>
  </si>
  <si>
    <t>Censo Departamental de población LGTBI actualizado</t>
  </si>
  <si>
    <t>Número de jormadas de capacitación tralizadas</t>
  </si>
  <si>
    <t>Número de acciones de acompañamiento realizadas</t>
  </si>
  <si>
    <t>Tejiendo la Insercción Social de los Habitantes DE y EN Calle</t>
  </si>
  <si>
    <t>A 2015 haber realizado 3 Jornadas de atención integral en coordinación interinstitucional dirigido a los habitantes De y En Calle del Departamento</t>
  </si>
  <si>
    <t>A 2015 Haber promovido la atención integral y la reinserción social de los habitantes De y En calle, especialmente en los problemas asociados a la dependencia de sustancias psicoactivas y a la nutrición</t>
  </si>
  <si>
    <t>Acceden a programas registrados en la red de oferta Departamental</t>
  </si>
  <si>
    <t>A 2015 haber realizado anualmente   50 encuentros de cuidado, familiares, juveniles, e infantiles y asambleas durante el cuatrienio</t>
  </si>
  <si>
    <t>Porcentaje de comunidad sencibilizada</t>
  </si>
  <si>
    <t>Programa implementado y mantenido</t>
  </si>
  <si>
    <t>A 2015 haber realizado atención integral al 100% de los adolecentes infractores del Departamento</t>
  </si>
  <si>
    <t>Atención a Adolescentes y Jóvenes Infractores de la Ley Penal</t>
  </si>
  <si>
    <t>Número de Centros habilitados</t>
  </si>
  <si>
    <t>A 2015 haber habilitado un Centro de atención especializado para jovenes infractores que han incurrido en delitos penales</t>
  </si>
  <si>
    <t>Número de Centros de Atención Especializado habilitados</t>
  </si>
  <si>
    <t>A 2015 haber implementado un área física para encuentros juveniles (Centro juvenil)</t>
  </si>
  <si>
    <t>A 2012 Haber apoyado la preparación y participación del 100% de las diferentes disciplinas deportivas clasificadas para los Juegos Deportivos Nacionales 2012.</t>
  </si>
  <si>
    <t>Porcentaje de disciplina apoyadas</t>
  </si>
  <si>
    <t>A 2015 Haber realizado el 100% del mantenimiento de los diferentes escenarios deportivos y recreativos.</t>
  </si>
  <si>
    <t>Porcentaje de mantenimiento de escenarios deportivos y recreativos</t>
  </si>
  <si>
    <t>Porcentaje de referencias y contrareferencias realizadas</t>
  </si>
  <si>
    <t xml:space="preserve">Número de alianzas púlbico/privadas suscritas en ejecución y número de familias beneficiadas asociadas a las alianzas suscritas </t>
  </si>
  <si>
    <t>Ninguno en la Calle en Horas Nocturnas</t>
  </si>
  <si>
    <t>A 2015 Haber diseñado y construido el Coliseo de deportes de contacto (incluye cancha multiple y la sede institucional de Deportes y recreación)</t>
  </si>
  <si>
    <t>Número de escenarios diseñados y construidos</t>
  </si>
  <si>
    <t>Tejiendo para el Bienestar de la población con discapacidad</t>
  </si>
  <si>
    <t>A 2015 haber diseñado, adecuado y dotado el Centro Día para Adulto Mayor</t>
  </si>
  <si>
    <t>Numero de centros días diseñados, adecuados y dotados</t>
  </si>
  <si>
    <t>Porcentaje de competencias ciudadanas mejorados</t>
  </si>
  <si>
    <t xml:space="preserve">A 2015 haber mantenido el 100% de las practicas de las competencias ciudadanas en los establecimientos educativos </t>
  </si>
  <si>
    <t>A 2015 Haber logrado que el 100% de establecimientos  educativos se encuentren beneficiados con asistencia técnica por el equipo de calidad de la secretaria</t>
  </si>
  <si>
    <t>A 2015 haber realizado la construcción, adecuación y/o mantenimiento en siete (7) instituciones educativas</t>
  </si>
  <si>
    <t>A 2015 haber formulado la política educativa del Departamento Archipiélago</t>
  </si>
  <si>
    <t>A 2015 haber fortalecido al 100% de las instituciones educativas oficiales</t>
  </si>
  <si>
    <t>Porcentaje de instituciones educativas fortalecidas</t>
  </si>
  <si>
    <t>Servicios públicos</t>
  </si>
  <si>
    <t>Porcentaje de instituciones educativas apoyadas</t>
  </si>
  <si>
    <t>CON EDUCACION ASEGURAMOS EL DESARROLLO</t>
  </si>
  <si>
    <t>LA EDUCACION NOS DEBE CUBRIR A TODOS</t>
  </si>
  <si>
    <t>POR UNA EDUCACION A TODA PRUEBA</t>
  </si>
  <si>
    <t>LA EDUCACION DEBE SER SUPERIOR</t>
  </si>
  <si>
    <t>ESTAR BIEN DE SALUD ES PROGRESO</t>
  </si>
  <si>
    <t>NIÑAS Y NIÑOS CRECEN MAS FELICES (de cero a siempre)</t>
  </si>
  <si>
    <t xml:space="preserve">Gratuidad Educativa </t>
  </si>
  <si>
    <t>A 2015 haber apoyado al 100% de instituciones educativas oficiales en el pago de los servicios públicos</t>
  </si>
  <si>
    <r>
      <rPr>
        <sz val="9"/>
        <color indexed="8"/>
        <rFont val="Arial"/>
        <family val="2"/>
      </rPr>
      <t xml:space="preserve">Número de instituciones educativos oficiales </t>
    </r>
    <r>
      <rPr>
        <sz val="9"/>
        <color indexed="8"/>
        <rFont val="Arial"/>
        <family val="2"/>
      </rPr>
      <t>dotados con materiales didácticos.</t>
    </r>
  </si>
  <si>
    <r>
      <rPr>
        <sz val="9"/>
        <color indexed="8"/>
        <rFont val="Arial"/>
        <family val="2"/>
      </rPr>
      <t xml:space="preserve">Número de instituciones educativos oficiales </t>
    </r>
    <r>
      <rPr>
        <sz val="9"/>
        <color indexed="8"/>
        <rFont val="Arial"/>
        <family val="2"/>
      </rPr>
      <t>dotados con mobiliario  de aula</t>
    </r>
  </si>
  <si>
    <r>
      <t>Indicador:</t>
    </r>
    <r>
      <rPr>
        <sz val="9"/>
        <color indexed="8"/>
        <rFont val="Arial"/>
        <family val="2"/>
      </rPr>
      <t xml:space="preserve"> Porcentaje de implementación de la política de Bilingüismo</t>
    </r>
  </si>
  <si>
    <r>
      <t xml:space="preserve">A 2015 </t>
    </r>
    <r>
      <rPr>
        <sz val="9"/>
        <color indexed="8"/>
        <rFont val="Arial"/>
        <family val="2"/>
      </rPr>
      <t xml:space="preserve"> Implemetar un programa para que el 90% de los niños, niñas y adolescentes disfruten plenamente de sus derechos, en calidad de hijos e hijas </t>
    </r>
  </si>
  <si>
    <r>
      <rPr>
        <sz val="9"/>
        <color indexed="8"/>
        <rFont val="Arial"/>
        <family val="2"/>
      </rPr>
      <t xml:space="preserve">Porcentaje de </t>
    </r>
    <r>
      <rPr>
        <sz val="9"/>
        <color indexed="8"/>
        <rFont val="Arial"/>
        <family val="2"/>
      </rPr>
      <t xml:space="preserve"> los niños, niñas y adolescentes disfruten plenamente de sus derechos, en calidad de hijos e hijas</t>
    </r>
  </si>
  <si>
    <r>
      <t xml:space="preserve">A 2015 haber implemetado la restricción de la circulación del 100% de </t>
    </r>
    <r>
      <rPr>
        <sz val="9"/>
        <color indexed="8"/>
        <rFont val="Arial"/>
        <family val="2"/>
      </rPr>
      <t>niños, niñas  y adolescentes en horas nocturnas.</t>
    </r>
  </si>
  <si>
    <r>
      <t xml:space="preserve">A 2015 </t>
    </r>
    <r>
      <rPr>
        <sz val="9"/>
        <color indexed="8"/>
        <rFont val="Arial"/>
        <family val="2"/>
      </rPr>
      <t xml:space="preserve"> haber sensibilizado al 100% de la comunidad sobre la prohibición del trabajo en niños y niñas.  </t>
    </r>
  </si>
  <si>
    <r>
      <t xml:space="preserve">A 2015 </t>
    </r>
    <r>
      <rPr>
        <sz val="9"/>
        <color indexed="8"/>
        <rFont val="Arial"/>
        <family val="2"/>
      </rPr>
      <t>Haber realizado y mantener actualizado una (1) caracterización de los niños y niñas que se encuentran trabajando en el territorio insular</t>
    </r>
  </si>
  <si>
    <r>
      <t xml:space="preserve">A 2015 </t>
    </r>
    <r>
      <rPr>
        <sz val="9"/>
        <color indexed="8"/>
        <rFont val="Arial"/>
        <family val="2"/>
      </rPr>
      <t xml:space="preserve">Haber realizado quince (15) talleres de sensibilización a la comunidad para disminuir y/o erradicar en trabajo infantil </t>
    </r>
  </si>
  <si>
    <r>
      <t xml:space="preserve">A 2015 haber habilitado un </t>
    </r>
    <r>
      <rPr>
        <sz val="9"/>
        <color indexed="8"/>
        <rFont val="Arial"/>
        <family val="2"/>
      </rPr>
      <t>Centro de  internamiento preventivo, transitorio y de atención especializado</t>
    </r>
  </si>
  <si>
    <r>
      <t xml:space="preserve">A 2015 </t>
    </r>
    <r>
      <rPr>
        <sz val="9"/>
        <color indexed="8"/>
        <rFont val="Arial"/>
        <family val="2"/>
      </rPr>
      <t xml:space="preserve"> haber logrado quel 60% de los jóvenes del Departamento se beneficien de todos los procesos diseñados para este grupo poblacional</t>
    </r>
  </si>
  <si>
    <r>
      <t xml:space="preserve">A 2015 haber logrado la </t>
    </r>
    <r>
      <rPr>
        <sz val="9"/>
        <color indexed="8"/>
        <rFont val="Arial"/>
        <family val="2"/>
      </rPr>
      <t>participan de los jovenes en el 60% de los espacios de politico administrativos</t>
    </r>
  </si>
  <si>
    <r>
      <rPr>
        <sz val="9"/>
        <color indexed="8"/>
        <rFont val="Arial"/>
        <family val="2"/>
      </rPr>
      <t xml:space="preserve">Porcentaje de </t>
    </r>
    <r>
      <rPr>
        <sz val="9"/>
        <color indexed="8"/>
        <rFont val="Arial"/>
        <family val="2"/>
      </rPr>
      <t>Instancias y espacios de participación propiciados para los jóvenes</t>
    </r>
  </si>
  <si>
    <r>
      <t xml:space="preserve">A 2015 haber asesorado y promovido al 60% de </t>
    </r>
    <r>
      <rPr>
        <sz val="9"/>
        <color indexed="8"/>
        <rFont val="Arial"/>
        <family val="2"/>
      </rPr>
      <t>jóvenes para la empleabilidad, el emprendimiento y la creación de empresas</t>
    </r>
  </si>
  <si>
    <t>Agua Potable</t>
  </si>
  <si>
    <t>Alcantarillado</t>
  </si>
  <si>
    <t xml:space="preserve">A 2015 haber implementado el 100% de Plan de Acción de corto plazo de la política pública de juventud. </t>
  </si>
  <si>
    <r>
      <t xml:space="preserve">A 2015 </t>
    </r>
    <r>
      <rPr>
        <sz val="9"/>
        <color indexed="8"/>
        <rFont val="Arial"/>
        <family val="2"/>
      </rPr>
      <t>Haber implementado y mantenido un (1) programa para disminuir y/o erradicar el trabajo infantil en el  territorio insular</t>
    </r>
  </si>
  <si>
    <t>PROMOCION SOCIAL, AL DERECHO Y SIN REQUISITOS</t>
  </si>
  <si>
    <t>ASEGUREMONOS DE ESTAR TODOS</t>
  </si>
  <si>
    <t>POR UN SERVICIO DE SALUD MAS HUMANO Y CON CALIDAD</t>
  </si>
  <si>
    <t>SALUD PUBLICA, MERECEMOS VIVIR BIEN</t>
  </si>
  <si>
    <t>AGUA Y AMBIENTE LIBRE DE RESIDUOS</t>
  </si>
  <si>
    <t>TENER AGUA POTABLE Y SANEAMIENTO, ES LO BASICO</t>
  </si>
  <si>
    <t>POR EL DERECHO A SER DISTINTOS Y MENOS VULNERABLES</t>
  </si>
  <si>
    <t>ATENCION INTEGRAL A LA POBLACION EN CONDICIONES DE VULNERABILIDAD</t>
  </si>
  <si>
    <t>PADRES RESPONSABLES, NIÑOS SEGUROS</t>
  </si>
  <si>
    <t>AL NIÑO DARLE AMOR Y CUIDADO, NO UN TRABAJO</t>
  </si>
  <si>
    <t>SISTEMA DE RESPONSABILIDAD PENAL PARA ADOLESCENTES</t>
  </si>
  <si>
    <t>LA JUVENTUD TAMBIEN FORMA PARTE DEL SISTEMA</t>
  </si>
  <si>
    <t>RECREARSE Y EJERCITARSE, MEJORA LA VIDA</t>
  </si>
  <si>
    <t>TIEMPO LIBRE PARA JUGAR</t>
  </si>
  <si>
    <t>DEPORTE COMPETITIVO PARA BRILLAR POR TODOS</t>
  </si>
  <si>
    <t>ESTUDIAR Y JUGAR MEJORA EL RENDIMIENTO</t>
  </si>
  <si>
    <t>MAS Y MEJORES ESPACIOS PARA EL DEPORTE Y LA RECREACION</t>
  </si>
  <si>
    <t>A 2.015 haber realizado un estudio para determinar las necesidades  de atención educativa en el área del Desarrollo humano en los aspectos pertinentes a: proyecto de vida, Convivencia ciudadana, Inteligencia emocional, Sentido de pertenencia por las isla, Desarrollo personal,  de la población escolarizada del Departamento</t>
  </si>
  <si>
    <t>INDICADOR DE RESULTADO</t>
  </si>
  <si>
    <t>A 2015 haber disminuido en un 40% el analfabetismo en la población iletrada del Departamento</t>
  </si>
  <si>
    <t>Porcentaje de disminución del analfabetismo de población iletrada atendida</t>
  </si>
  <si>
    <t>A 2013 tener un consolidado de la población iletrada en el Departamento</t>
  </si>
  <si>
    <t>Documento con datos consolidados de población iletrada</t>
  </si>
  <si>
    <t>A 2015 haber implementado la atención de alfabetización funcional a un 40%  de la población iletrada existente en el Departamento</t>
  </si>
  <si>
    <t>Porcentaje de población iletrada atendida</t>
  </si>
  <si>
    <t>A 2015 haber adaptado, adoptado e implementado el modelo de atención primaria en Salud (APS) en el Departamento</t>
  </si>
  <si>
    <t>Modelo de APS adaptado, adoptado e implementado</t>
  </si>
  <si>
    <t>A 2015 haber logrado el 100% de estadísticas vitales cumpliendo los estándares de calidad, cobertura y oportunidad</t>
  </si>
  <si>
    <t>Porcentaje de estadísticas vitales cumpliendo los estándares de calidad, cobertura y oportunidad</t>
  </si>
  <si>
    <t>A 2015 Haber incrementado la cobertura y calidad en la prestacion del servicio de acueducto al 68% (106.4 km longitud de redes) manteniendo la calidad</t>
  </si>
  <si>
    <t>A 2015 Haber Incrementado la cobertura y calidad en la prestación del servicio de alcantarillado al 55.6% (33.6% Longitud de alcantarillado) manteniendo la calidad</t>
  </si>
  <si>
    <t>UN MUNDO MEJOR PARA NIÑAS, NIÑOS, ADOLESCENTES Y JOVENES</t>
  </si>
  <si>
    <t>A 2012 Haber creado el Instituto Departamental de Recreación y Deportes del  Archipiélago de San Andrés, Providencia y Santa Catalina Islas</t>
  </si>
  <si>
    <t>Instituto de Recreación y Deportes creado</t>
  </si>
  <si>
    <t xml:space="preserve">A 2012 Haber formulado un un plan cuatrienal de actividades deportivas y recreativas a nivel escolarizado </t>
  </si>
  <si>
    <t>A 2015 Haber realizado 19 capacitaciones a instructores (deportivos, recreativos, de actividad física), funcionarios, dirigentes y jueces de las diferentes áreas deportivas convencionales, adultos mayores y personas en condición de discapacidad.</t>
  </si>
  <si>
    <t>A 2015 Haber logrado la participación de 1.382 deportistas en diferentes tipos de eventos deportivos de rendimiento y de carácter deportivo, a nivel municipal y departamental.</t>
  </si>
  <si>
    <t>Porcentaje de disminución de  Índice de COP (cariado,opturado,perdido) promedio a los 12 años</t>
  </si>
  <si>
    <t>A 2015 haber realizado dos (2) actividades anuales de apoyo a organizaciones sin ánimo de lucro que trabajan con población discapacitada</t>
  </si>
  <si>
    <t>Número de actividades de apoyo a organizaciones sin ánimo de lucro</t>
  </si>
  <si>
    <t>A 2015 haber celebrado convenios para fortalecer la administración del ente deportivo; y la preparación física, psicológica y técnica de los deportistas del Departamento</t>
  </si>
  <si>
    <t>A 2015 haber sensibilizado al 80% de los padres cuyos hijos en edad escolar no asisten a la escuela</t>
  </si>
  <si>
    <t>Porcentaje de padres y madres sensibilizados</t>
  </si>
  <si>
    <t>Mejoramiento de la Calidad de la Atención</t>
  </si>
  <si>
    <t>PROGRAMADA A2</t>
  </si>
  <si>
    <t>PROGRAMADA A3</t>
  </si>
  <si>
    <t>PROGRAMADA A4</t>
  </si>
  <si>
    <t>Nº DE META</t>
  </si>
  <si>
    <t>CODIGO SEGÚN REQUERIMIENTO</t>
  </si>
  <si>
    <t>MPR1</t>
  </si>
  <si>
    <t>MPR2</t>
  </si>
  <si>
    <t>MPR3</t>
  </si>
  <si>
    <t>MPR4</t>
  </si>
  <si>
    <t>MPR5</t>
  </si>
  <si>
    <t>MPR6</t>
  </si>
  <si>
    <t>MPR7</t>
  </si>
  <si>
    <t>MPR8</t>
  </si>
  <si>
    <t>MPR9</t>
  </si>
  <si>
    <t>MPR10</t>
  </si>
  <si>
    <t>MPR11</t>
  </si>
  <si>
    <t>MPR12</t>
  </si>
  <si>
    <t>MPR13</t>
  </si>
  <si>
    <t>MPR14</t>
  </si>
  <si>
    <t>MPR15</t>
  </si>
  <si>
    <t>MPR16</t>
  </si>
  <si>
    <t>MPR17</t>
  </si>
  <si>
    <t>MPR18</t>
  </si>
  <si>
    <t>MPR19</t>
  </si>
  <si>
    <t>MPR20</t>
  </si>
  <si>
    <t>MPR21</t>
  </si>
  <si>
    <t>MPR22</t>
  </si>
  <si>
    <t>MPR23</t>
  </si>
  <si>
    <t>MPR24</t>
  </si>
  <si>
    <t>MPR25</t>
  </si>
  <si>
    <t>MPR26</t>
  </si>
  <si>
    <t>MPR27</t>
  </si>
  <si>
    <t>MPR28</t>
  </si>
  <si>
    <t>MPR29</t>
  </si>
  <si>
    <t>MPR30</t>
  </si>
  <si>
    <t>MPR31</t>
  </si>
  <si>
    <t>MPR32</t>
  </si>
  <si>
    <t>MPR33</t>
  </si>
  <si>
    <t>MPR34</t>
  </si>
  <si>
    <t>MPR35</t>
  </si>
  <si>
    <t>MPR36</t>
  </si>
  <si>
    <t>MPR37</t>
  </si>
  <si>
    <t>MPR38</t>
  </si>
  <si>
    <t>MPR39</t>
  </si>
  <si>
    <t>MPR40</t>
  </si>
  <si>
    <t>MPR41</t>
  </si>
  <si>
    <t>MPR42</t>
  </si>
  <si>
    <t>MPR43</t>
  </si>
  <si>
    <t>MPR44</t>
  </si>
  <si>
    <t>MPR45</t>
  </si>
  <si>
    <t>MPR46</t>
  </si>
  <si>
    <t>MPR47</t>
  </si>
  <si>
    <t>MPR48</t>
  </si>
  <si>
    <t>MPR49</t>
  </si>
  <si>
    <t>MPR50</t>
  </si>
  <si>
    <t>MPR51</t>
  </si>
  <si>
    <t>MPR52</t>
  </si>
  <si>
    <t>MPR53</t>
  </si>
  <si>
    <t>MPR54</t>
  </si>
  <si>
    <t>MPR55</t>
  </si>
  <si>
    <t>MPR56</t>
  </si>
  <si>
    <t>MPR57</t>
  </si>
  <si>
    <t>MPR58</t>
  </si>
  <si>
    <t>MPR59</t>
  </si>
  <si>
    <t>MPR60</t>
  </si>
  <si>
    <t>MPR61</t>
  </si>
  <si>
    <t>MPR62</t>
  </si>
  <si>
    <t>MPR63</t>
  </si>
  <si>
    <t>MPR64</t>
  </si>
  <si>
    <t>MPR65</t>
  </si>
  <si>
    <t>MPR66</t>
  </si>
  <si>
    <t>MPR67</t>
  </si>
  <si>
    <t>MPR68</t>
  </si>
  <si>
    <t>MPR69</t>
  </si>
  <si>
    <t>MPR70</t>
  </si>
  <si>
    <t>MPR71</t>
  </si>
  <si>
    <t>MPR72</t>
  </si>
  <si>
    <t>MPR73</t>
  </si>
  <si>
    <t>MPR74</t>
  </si>
  <si>
    <t>MPR75</t>
  </si>
  <si>
    <t>MPR76</t>
  </si>
  <si>
    <t>MPR77</t>
  </si>
  <si>
    <t>MPR78</t>
  </si>
  <si>
    <t>MPR79</t>
  </si>
  <si>
    <t>MPR80</t>
  </si>
  <si>
    <t>MPR81</t>
  </si>
  <si>
    <t>MPR82</t>
  </si>
  <si>
    <t>MPR83</t>
  </si>
  <si>
    <t>MPR84</t>
  </si>
  <si>
    <t>MPR85</t>
  </si>
  <si>
    <t>MPR86</t>
  </si>
  <si>
    <t>MPR87</t>
  </si>
  <si>
    <t>MPR88</t>
  </si>
  <si>
    <t>MPR89</t>
  </si>
  <si>
    <t>MPR90</t>
  </si>
  <si>
    <t>MPR91</t>
  </si>
  <si>
    <t>MPR92</t>
  </si>
  <si>
    <t>MPR93</t>
  </si>
  <si>
    <t>MPR94</t>
  </si>
  <si>
    <t>MPR95</t>
  </si>
  <si>
    <t>MPR96</t>
  </si>
  <si>
    <t>MPR97</t>
  </si>
  <si>
    <t>MPR98</t>
  </si>
  <si>
    <t>MPR99</t>
  </si>
  <si>
    <t>MPR100</t>
  </si>
  <si>
    <t>MPR101</t>
  </si>
  <si>
    <t>MPR102</t>
  </si>
  <si>
    <t>MPR103</t>
  </si>
  <si>
    <t>MPR104</t>
  </si>
  <si>
    <t>MPR105</t>
  </si>
  <si>
    <t>MPR106</t>
  </si>
  <si>
    <t>MPR107</t>
  </si>
  <si>
    <t>MPR108</t>
  </si>
  <si>
    <t>MPR109</t>
  </si>
  <si>
    <t>MPR110</t>
  </si>
  <si>
    <t>MPR111</t>
  </si>
  <si>
    <t>MPR112</t>
  </si>
  <si>
    <t>MPR113</t>
  </si>
  <si>
    <t>MPR114</t>
  </si>
  <si>
    <t>MPR115</t>
  </si>
  <si>
    <t>MPR116</t>
  </si>
  <si>
    <t>MPR117</t>
  </si>
  <si>
    <t>MPR118</t>
  </si>
  <si>
    <t>MPR125</t>
  </si>
  <si>
    <t>MPR126</t>
  </si>
  <si>
    <t>MPR127</t>
  </si>
  <si>
    <t>MPR128</t>
  </si>
  <si>
    <t>MPR129</t>
  </si>
  <si>
    <t>MPR130</t>
  </si>
  <si>
    <t>MPR131</t>
  </si>
  <si>
    <t>MPR132</t>
  </si>
  <si>
    <t>MPR133</t>
  </si>
  <si>
    <t>MPR134</t>
  </si>
  <si>
    <t>MPR135</t>
  </si>
  <si>
    <t>MPR136</t>
  </si>
  <si>
    <t>MPR137</t>
  </si>
  <si>
    <t>MPR138</t>
  </si>
  <si>
    <t>MPR141</t>
  </si>
  <si>
    <t>MPR142</t>
  </si>
  <si>
    <t>MPR143</t>
  </si>
  <si>
    <t>MPR144</t>
  </si>
  <si>
    <t>MPR145</t>
  </si>
  <si>
    <t>MPR146</t>
  </si>
  <si>
    <t>MPR147</t>
  </si>
  <si>
    <t>MPR148</t>
  </si>
  <si>
    <t>MPR149</t>
  </si>
  <si>
    <t>MPR150</t>
  </si>
  <si>
    <t>MPR151</t>
  </si>
  <si>
    <t>MPR152</t>
  </si>
  <si>
    <t>MPR153</t>
  </si>
  <si>
    <t>MPR154</t>
  </si>
  <si>
    <t>MPR155</t>
  </si>
  <si>
    <t>MPR156</t>
  </si>
  <si>
    <t>MPR157</t>
  </si>
  <si>
    <t>MPR158</t>
  </si>
  <si>
    <t>MPR159</t>
  </si>
  <si>
    <t>MPR160</t>
  </si>
  <si>
    <t>MPR161</t>
  </si>
  <si>
    <t>MPR162</t>
  </si>
  <si>
    <t>MPR163</t>
  </si>
  <si>
    <t>MPR164</t>
  </si>
  <si>
    <t>MPR165</t>
  </si>
  <si>
    <t>MPR166</t>
  </si>
  <si>
    <t>MPR167</t>
  </si>
  <si>
    <t>MPR168</t>
  </si>
  <si>
    <t>MPR169</t>
  </si>
  <si>
    <t>MPR170</t>
  </si>
  <si>
    <t>MPR171</t>
  </si>
  <si>
    <t>MPR172</t>
  </si>
  <si>
    <t>MPR173</t>
  </si>
  <si>
    <t>MPR174</t>
  </si>
  <si>
    <t>MPR175</t>
  </si>
  <si>
    <t>MPR176</t>
  </si>
  <si>
    <t>MPR177</t>
  </si>
  <si>
    <t>MPR178</t>
  </si>
  <si>
    <t>MPR179</t>
  </si>
  <si>
    <t>MPR180</t>
  </si>
  <si>
    <t>MPR181</t>
  </si>
  <si>
    <t>MPR182</t>
  </si>
  <si>
    <t>MPR183</t>
  </si>
  <si>
    <t>MPR184</t>
  </si>
  <si>
    <t>MPR185</t>
  </si>
  <si>
    <t>MPR186</t>
  </si>
  <si>
    <t>MPR187</t>
  </si>
  <si>
    <t>MPR188</t>
  </si>
  <si>
    <t>MPR189</t>
  </si>
  <si>
    <t>MPR190</t>
  </si>
  <si>
    <t>MPR191</t>
  </si>
  <si>
    <t>MPR192</t>
  </si>
  <si>
    <t>MPR193</t>
  </si>
  <si>
    <t>MPR194</t>
  </si>
  <si>
    <t>MPR195</t>
  </si>
  <si>
    <t>MPR196</t>
  </si>
  <si>
    <t>MPR197</t>
  </si>
  <si>
    <t>MPR198</t>
  </si>
  <si>
    <t>MPR199</t>
  </si>
  <si>
    <t>MPR200</t>
  </si>
  <si>
    <t>MPR201</t>
  </si>
  <si>
    <t>MPR202</t>
  </si>
  <si>
    <t>MPR203</t>
  </si>
  <si>
    <t>MPR204</t>
  </si>
  <si>
    <t>MPR205</t>
  </si>
  <si>
    <t>MPR206</t>
  </si>
  <si>
    <t>MPR207</t>
  </si>
  <si>
    <t>MPR208</t>
  </si>
  <si>
    <t>MPR209</t>
  </si>
  <si>
    <t>MPR210</t>
  </si>
  <si>
    <t>MPR211</t>
  </si>
  <si>
    <t>MPR212</t>
  </si>
  <si>
    <t>MPR213</t>
  </si>
  <si>
    <t>MPR214</t>
  </si>
  <si>
    <t>MPR215</t>
  </si>
  <si>
    <t>MPR216</t>
  </si>
  <si>
    <t>MPR217</t>
  </si>
  <si>
    <t>MPR218</t>
  </si>
  <si>
    <t>MPR219</t>
  </si>
  <si>
    <t>MPR220</t>
  </si>
  <si>
    <t>MPR221</t>
  </si>
  <si>
    <t>MPR222</t>
  </si>
  <si>
    <t>MPR223</t>
  </si>
  <si>
    <t>MPR224</t>
  </si>
  <si>
    <t>MPR225</t>
  </si>
  <si>
    <t>MPR226</t>
  </si>
  <si>
    <t>MPR227</t>
  </si>
  <si>
    <t>MPR228</t>
  </si>
  <si>
    <t>MPR229</t>
  </si>
  <si>
    <t>MPR230</t>
  </si>
  <si>
    <t>MPR231</t>
  </si>
  <si>
    <t>MPR232</t>
  </si>
  <si>
    <t>MPR233</t>
  </si>
  <si>
    <t>MPR234</t>
  </si>
  <si>
    <t>MPR235</t>
  </si>
  <si>
    <t>MPR236</t>
  </si>
  <si>
    <t>MPR237</t>
  </si>
  <si>
    <t>MPR238</t>
  </si>
  <si>
    <t>MPR239</t>
  </si>
  <si>
    <t>MPR240</t>
  </si>
  <si>
    <t>MPR241</t>
  </si>
  <si>
    <t>MPR242</t>
  </si>
  <si>
    <t>MPR243</t>
  </si>
  <si>
    <t>MPR244</t>
  </si>
  <si>
    <t>MPR245</t>
  </si>
  <si>
    <t>MPR246</t>
  </si>
  <si>
    <t>MPR247</t>
  </si>
  <si>
    <t>MPR248</t>
  </si>
  <si>
    <t>MPR249</t>
  </si>
  <si>
    <t>MPR250</t>
  </si>
  <si>
    <t>MPR251</t>
  </si>
  <si>
    <t>MPR252</t>
  </si>
  <si>
    <t>MPR253</t>
  </si>
  <si>
    <t>MPR254</t>
  </si>
  <si>
    <t>MPR255</t>
  </si>
  <si>
    <t>MPR256</t>
  </si>
  <si>
    <t>MPR257</t>
  </si>
  <si>
    <t>MPR258</t>
  </si>
  <si>
    <t>MPR259</t>
  </si>
  <si>
    <t>MPR260</t>
  </si>
  <si>
    <t>MPR261</t>
  </si>
  <si>
    <t>MPR262</t>
  </si>
  <si>
    <t>MPR263</t>
  </si>
  <si>
    <t>MPR264</t>
  </si>
  <si>
    <t>MPR265</t>
  </si>
  <si>
    <t>MPR266</t>
  </si>
  <si>
    <t>MPR267</t>
  </si>
  <si>
    <t>MPR268</t>
  </si>
  <si>
    <t>MPR269</t>
  </si>
  <si>
    <t>MPR270</t>
  </si>
  <si>
    <t>MPR271</t>
  </si>
  <si>
    <t>MPR272</t>
  </si>
  <si>
    <t>PONDERACION 
% 
META</t>
  </si>
  <si>
    <t>PONDERACION META 
%</t>
  </si>
  <si>
    <t>PROGRAMADA 
A1 
CANTIDAD</t>
  </si>
  <si>
    <t>META LOGRADA A1
CANTIDAD</t>
  </si>
  <si>
    <t>LOGRO  
A1  
%</t>
  </si>
  <si>
    <t>LOGRO ACUMULADO  
A1 
CANTIDAD</t>
  </si>
  <si>
    <t>LOGRO ACUMULADO  
A1 
%</t>
  </si>
  <si>
    <t>PRESUPUESTADA 
A1  
MONTO</t>
  </si>
  <si>
    <t xml:space="preserve"> EJECUTADA 
A1 
MONTO</t>
  </si>
  <si>
    <t xml:space="preserve">
EJECUTADA 
A1
 %</t>
  </si>
  <si>
    <t>MONTO INVERSION 
MILES$</t>
  </si>
  <si>
    <t>A 2015 Haber implementado seis (6) escuelas de padres y madres debidamente organizados</t>
  </si>
  <si>
    <t>A 2015 haber implementado seis (6) modulos en el sistema de información en salud</t>
  </si>
  <si>
    <t>PRESUPUESTADA 
A2  
MONTO</t>
  </si>
  <si>
    <t>PRESUPUESTADA 
A3  
MONTO</t>
  </si>
  <si>
    <t>PRESUPUESTADA 
A4
MONTO</t>
  </si>
  <si>
    <t>A 2015 Haber realizado promoción y formación en liderazgo a 200 mujeres jóvenes, para la prevención de embarazo en adolescentes, participación social y política</t>
  </si>
  <si>
    <t>PLAN INDICATIVO  2012 - 2015</t>
  </si>
  <si>
    <t>1.9</t>
  </si>
  <si>
    <t>A 2015 haber fortalecido dos (02) redes sociales de apoyo para la promoción y garantía del derecho a la protección de la salud sexual y salud reproductiva de adolescentes (incluye prevención de embarazo en adolescentes)</t>
  </si>
  <si>
    <t>A 2015 haber fortalecido tres (03) modelos de servicios amigables para la atención en salud sexual y reproductiva para adolescentes en ITS, VIH y Sida y Derechos Humanos Sexuales y Reproductivos (incluye prevención de embarazo en adolescentes)</t>
  </si>
  <si>
    <t>A 2015 haber diseñado e implementado el Programa Escuelas Promotoras de Salud con énfasis en salud y  Derechos Sexuales y Reproductivos en tres (03) instituciones educativas del Departamento (incluye prevención de embarazo en adolescentes)</t>
  </si>
  <si>
    <t>A 2015, haber capacitado al 100% de las madres líderes del programa familias en acción en prevención de la salud sexual y reproductiva para ser multiplicadores en su comunidad(incluye prevención de embarazo en adolescentes)</t>
  </si>
  <si>
    <t>A 2015, haber realizado 31 acciones de promoción, prevención y movilización social a través de la estrategia IEC, en maternidad segura, planificación familiar, SSR de adolescentes, cancer de mama, cuello uterino y prostata, ITS/VIH-SIDA y violencia intrafamiliar y sexual (incluye prevención de embarazo en adolescentes)</t>
  </si>
  <si>
    <t>A 2015 haber creado e implementado el Sistema Departamental de Juventud</t>
  </si>
  <si>
    <t>Sistema Departamental de juventud creado e implementado.</t>
  </si>
  <si>
    <t>870</t>
  </si>
  <si>
    <t>0%</t>
  </si>
  <si>
    <t>$1.800.000</t>
  </si>
  <si>
    <t xml:space="preserve">$ 1.800.000
</t>
  </si>
  <si>
    <t>$20.297. 658</t>
  </si>
  <si>
    <t>$3.600.000</t>
  </si>
  <si>
    <t xml:space="preserve">$ 2.500.000
</t>
  </si>
  <si>
    <t>$3.100.000.</t>
  </si>
  <si>
    <t xml:space="preserve">$7.000.000
</t>
  </si>
  <si>
    <t xml:space="preserve">$ 1.800.000
</t>
  </si>
  <si>
    <t xml:space="preserve">$7.000.000
</t>
  </si>
  <si>
    <t>100%</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</si>
</sst>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0.0%"/>
    <numFmt numFmtId="193" formatCode="#,##0.0"/>
    <numFmt numFmtId="194" formatCode="0.0"/>
    <numFmt numFmtId="195" formatCode="0.000%"/>
    <numFmt numFmtId="196" formatCode="0.0000%"/>
    <numFmt numFmtId="197" formatCode="#,##0.000"/>
    <numFmt numFmtId="198" formatCode="_-* #,##0.0_-;\-* #,##0.0_-;_-* &quot;-&quot;??_-;_-@_-"/>
    <numFmt numFmtId="199" formatCode="_-* #,##0_-;\-* #,##0_-;_-* &quot;-&quot;??_-;_-@_-"/>
    <numFmt numFmtId="200" formatCode="_(* #,##0_);_(* \(#,##0\);_(* &quot;-&quot;??_);_(@_)"/>
    <numFmt numFmtId="201" formatCode="[$-240A]dddd\,\ dd&quot; de &quot;mmmm&quot; de &quot;yyyy"/>
    <numFmt numFmtId="202" formatCode="[$-240A]hh:mm:ss\ AM/PM"/>
    <numFmt numFmtId="203" formatCode="0.000"/>
    <numFmt numFmtId="204" formatCode="0.000000"/>
    <numFmt numFmtId="205" formatCode="0.00000"/>
    <numFmt numFmtId="206" formatCode="0.0000"/>
    <numFmt numFmtId="207" formatCode="&quot;$&quot;\ #,##0"/>
    <numFmt numFmtId="208" formatCode="[$$-240A]\ #,##0.00"/>
  </numFmts>
  <fonts count="54">
    <font>
      <sz val="10"/>
      <name val="Arial"/>
      <family val="0"/>
    </font>
    <font>
      <sz val="8"/>
      <name val="Tahoma"/>
      <family val="2"/>
    </font>
    <font>
      <b/>
      <sz val="8"/>
      <name val="Tahoma"/>
      <family val="2"/>
    </font>
    <font>
      <sz val="9"/>
      <color indexed="8"/>
      <name val="Arial"/>
      <family val="2"/>
    </font>
    <font>
      <sz val="9"/>
      <name val="Arial"/>
      <family val="2"/>
    </font>
    <font>
      <b/>
      <sz val="9"/>
      <name val="Arial"/>
      <family val="2"/>
    </font>
    <font>
      <sz val="9"/>
      <name val="Tahoma"/>
      <family val="2"/>
    </font>
    <font>
      <b/>
      <sz val="9"/>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color indexed="8"/>
      <name val="Arial"/>
      <family val="2"/>
    </font>
    <font>
      <sz val="9"/>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sz val="9"/>
      <color rgb="FF000000"/>
      <name val="Arial"/>
      <family val="2"/>
    </font>
    <font>
      <b/>
      <sz val="9"/>
      <color theme="1"/>
      <name val="Arial"/>
      <family val="2"/>
    </font>
    <font>
      <b/>
      <sz val="9"/>
      <color rgb="FF000000"/>
      <name val="Arial"/>
      <family val="2"/>
    </font>
    <font>
      <sz val="9"/>
      <color theme="1"/>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186">
    <xf numFmtId="0" fontId="0" fillId="0" borderId="0" xfId="0" applyAlignment="1">
      <alignment/>
    </xf>
    <xf numFmtId="9" fontId="4" fillId="0" borderId="10" xfId="56" applyFont="1" applyFill="1" applyBorder="1" applyAlignment="1">
      <alignment horizontal="center" vertical="center"/>
    </xf>
    <xf numFmtId="1" fontId="4" fillId="0" borderId="10" xfId="56" applyNumberFormat="1" applyFont="1" applyFill="1" applyBorder="1" applyAlignment="1">
      <alignment horizontal="center" vertical="center"/>
    </xf>
    <xf numFmtId="9" fontId="4" fillId="0" borderId="10" xfId="56"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199" fontId="4" fillId="0" borderId="10" xfId="48" applyNumberFormat="1" applyFont="1" applyFill="1" applyBorder="1" applyAlignment="1">
      <alignment horizontal="center" vertical="center"/>
    </xf>
    <xf numFmtId="0" fontId="4" fillId="0" borderId="10" xfId="0" applyFont="1" applyFill="1" applyBorder="1" applyAlignment="1">
      <alignment horizontal="center" vertical="center"/>
    </xf>
    <xf numFmtId="9" fontId="4" fillId="0" borderId="10" xfId="0" applyNumberFormat="1" applyFont="1" applyFill="1" applyBorder="1" applyAlignment="1">
      <alignment horizontal="center" vertical="center"/>
    </xf>
    <xf numFmtId="1" fontId="4"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9" fontId="4" fillId="0" borderId="10" xfId="56" applyFont="1" applyFill="1" applyBorder="1" applyAlignment="1">
      <alignment vertical="center"/>
    </xf>
    <xf numFmtId="0" fontId="3" fillId="0" borderId="10" xfId="0"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192" fontId="4" fillId="0" borderId="10" xfId="56" applyNumberFormat="1" applyFont="1" applyFill="1" applyBorder="1" applyAlignment="1">
      <alignment horizontal="center" vertical="center"/>
    </xf>
    <xf numFmtId="9"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9" fillId="0" borderId="10" xfId="0" applyFont="1" applyFill="1" applyBorder="1" applyAlignment="1">
      <alignment horizontal="center" vertical="center" wrapText="1"/>
    </xf>
    <xf numFmtId="3" fontId="4" fillId="0" borderId="10" xfId="0" applyNumberFormat="1" applyFont="1" applyFill="1" applyBorder="1" applyAlignment="1">
      <alignment horizontal="center" vertical="center"/>
    </xf>
    <xf numFmtId="193" fontId="4"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0" fontId="48" fillId="0" borderId="10" xfId="0" applyFont="1" applyFill="1" applyBorder="1" applyAlignment="1">
      <alignment vertical="center" wrapText="1"/>
    </xf>
    <xf numFmtId="0" fontId="4" fillId="0" borderId="10" xfId="0" applyFont="1" applyFill="1" applyBorder="1" applyAlignment="1">
      <alignment vertical="center"/>
    </xf>
    <xf numFmtId="9" fontId="4" fillId="0" borderId="10" xfId="56"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9" fontId="49" fillId="0" borderId="10" xfId="56" applyFont="1" applyFill="1" applyBorder="1" applyAlignment="1">
      <alignment horizontal="center" vertical="center" wrapText="1"/>
    </xf>
    <xf numFmtId="0" fontId="4" fillId="0" borderId="0" xfId="0" applyFont="1" applyFill="1" applyAlignment="1">
      <alignment horizontal="center" vertical="center" wrapText="1"/>
    </xf>
    <xf numFmtId="9" fontId="4" fillId="0" borderId="0" xfId="56" applyFont="1" applyFill="1" applyAlignment="1">
      <alignment vertical="center"/>
    </xf>
    <xf numFmtId="0" fontId="4" fillId="0" borderId="0" xfId="0" applyFont="1" applyFill="1" applyAlignment="1">
      <alignment horizontal="center" vertical="center"/>
    </xf>
    <xf numFmtId="199" fontId="4" fillId="0" borderId="0" xfId="48" applyNumberFormat="1" applyFont="1" applyFill="1" applyAlignment="1">
      <alignment horizontal="center" vertical="center"/>
    </xf>
    <xf numFmtId="0" fontId="4" fillId="0" borderId="10" xfId="0" applyFont="1" applyFill="1" applyBorder="1" applyAlignment="1">
      <alignment/>
    </xf>
    <xf numFmtId="4" fontId="4" fillId="0" borderId="10"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0" fontId="4" fillId="0" borderId="12" xfId="0" applyFont="1" applyFill="1" applyBorder="1" applyAlignment="1">
      <alignment horizontal="center" vertical="center"/>
    </xf>
    <xf numFmtId="3" fontId="4" fillId="0" borderId="12" xfId="0" applyNumberFormat="1" applyFont="1" applyFill="1" applyBorder="1" applyAlignment="1">
      <alignment horizontal="center" vertical="center"/>
    </xf>
    <xf numFmtId="9" fontId="4" fillId="0" borderId="12" xfId="56" applyFont="1" applyFill="1" applyBorder="1" applyAlignment="1">
      <alignment horizontal="center" vertical="center"/>
    </xf>
    <xf numFmtId="3" fontId="4" fillId="0" borderId="11" xfId="0" applyNumberFormat="1" applyFont="1" applyFill="1" applyBorder="1" applyAlignment="1">
      <alignment horizontal="center" vertical="center"/>
    </xf>
    <xf numFmtId="0" fontId="4" fillId="0" borderId="13" xfId="0" applyFont="1" applyFill="1" applyBorder="1" applyAlignment="1">
      <alignment horizontal="center" vertical="center"/>
    </xf>
    <xf numFmtId="0" fontId="4" fillId="0" borderId="12" xfId="0" applyFont="1" applyFill="1" applyBorder="1" applyAlignment="1">
      <alignment horizontal="center" vertical="center"/>
    </xf>
    <xf numFmtId="9" fontId="4" fillId="0" borderId="11" xfId="0" applyNumberFormat="1" applyFont="1" applyFill="1" applyBorder="1" applyAlignment="1">
      <alignment horizontal="center" vertical="center"/>
    </xf>
    <xf numFmtId="9" fontId="4" fillId="0" borderId="11" xfId="56" applyFont="1" applyFill="1" applyBorder="1" applyAlignment="1">
      <alignment horizontal="center" vertical="center"/>
    </xf>
    <xf numFmtId="9" fontId="4" fillId="0" borderId="13" xfId="56" applyFont="1" applyFill="1" applyBorder="1" applyAlignment="1">
      <alignment horizontal="center" vertical="center"/>
    </xf>
    <xf numFmtId="9" fontId="4" fillId="0" borderId="12" xfId="56" applyFont="1" applyFill="1" applyBorder="1" applyAlignment="1">
      <alignment horizontal="center" vertical="center"/>
    </xf>
    <xf numFmtId="9" fontId="4" fillId="0" borderId="10" xfId="56"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9" fontId="4" fillId="0" borderId="11" xfId="56" applyFont="1" applyFill="1" applyBorder="1" applyAlignment="1">
      <alignment horizontal="center" vertical="center" wrapText="1"/>
    </xf>
    <xf numFmtId="9" fontId="4" fillId="0" borderId="13" xfId="56" applyFont="1" applyFill="1" applyBorder="1" applyAlignment="1">
      <alignment horizontal="center" vertical="center" wrapText="1"/>
    </xf>
    <xf numFmtId="9" fontId="4" fillId="0" borderId="12" xfId="56" applyFont="1" applyFill="1" applyBorder="1" applyAlignment="1">
      <alignment horizontal="center" vertical="center" wrapText="1"/>
    </xf>
    <xf numFmtId="3" fontId="4" fillId="0" borderId="13" xfId="0" applyNumberFormat="1" applyFont="1" applyFill="1" applyBorder="1" applyAlignment="1">
      <alignment horizontal="center" vertical="center"/>
    </xf>
    <xf numFmtId="3" fontId="4" fillId="0" borderId="12" xfId="0" applyNumberFormat="1" applyFont="1" applyFill="1" applyBorder="1" applyAlignment="1">
      <alignment horizontal="center" vertical="center"/>
    </xf>
    <xf numFmtId="194" fontId="4" fillId="0" borderId="11" xfId="0" applyNumberFormat="1" applyFont="1" applyFill="1" applyBorder="1" applyAlignment="1">
      <alignment horizontal="center" vertical="center"/>
    </xf>
    <xf numFmtId="194" fontId="4" fillId="0" borderId="13" xfId="0" applyNumberFormat="1" applyFont="1" applyFill="1" applyBorder="1" applyAlignment="1">
      <alignment horizontal="center" vertical="center"/>
    </xf>
    <xf numFmtId="194" fontId="4" fillId="0" borderId="12" xfId="0" applyNumberFormat="1" applyFont="1" applyFill="1" applyBorder="1" applyAlignment="1">
      <alignment horizontal="center" vertical="center"/>
    </xf>
    <xf numFmtId="4" fontId="4" fillId="0" borderId="11" xfId="0" applyNumberFormat="1" applyFont="1" applyFill="1" applyBorder="1" applyAlignment="1">
      <alignment horizontal="center" vertical="center"/>
    </xf>
    <xf numFmtId="4" fontId="4" fillId="0" borderId="13" xfId="0" applyNumberFormat="1" applyFont="1" applyFill="1" applyBorder="1" applyAlignment="1">
      <alignment horizontal="center" vertical="center"/>
    </xf>
    <xf numFmtId="4" fontId="4" fillId="0" borderId="12" xfId="0" applyNumberFormat="1" applyFont="1" applyFill="1" applyBorder="1" applyAlignment="1">
      <alignment horizontal="center" vertical="center"/>
    </xf>
    <xf numFmtId="2" fontId="4" fillId="0" borderId="11" xfId="0" applyNumberFormat="1" applyFont="1" applyFill="1" applyBorder="1" applyAlignment="1">
      <alignment horizontal="center" vertical="center"/>
    </xf>
    <xf numFmtId="2" fontId="4" fillId="0" borderId="13" xfId="0" applyNumberFormat="1" applyFont="1" applyFill="1" applyBorder="1" applyAlignment="1">
      <alignment horizontal="center" vertical="center"/>
    </xf>
    <xf numFmtId="2" fontId="4" fillId="0" borderId="12" xfId="0" applyNumberFormat="1" applyFont="1" applyFill="1" applyBorder="1" applyAlignment="1">
      <alignment horizontal="center" vertical="center"/>
    </xf>
    <xf numFmtId="0" fontId="0" fillId="0" borderId="13" xfId="0" applyFont="1" applyFill="1" applyBorder="1" applyAlignment="1">
      <alignment horizontal="center" vertical="center"/>
    </xf>
    <xf numFmtId="0" fontId="0" fillId="0" borderId="12" xfId="0" applyFont="1" applyFill="1" applyBorder="1" applyAlignment="1">
      <alignment horizontal="center" vertical="center"/>
    </xf>
    <xf numFmtId="194" fontId="0" fillId="0" borderId="13" xfId="0" applyNumberFormat="1" applyFont="1" applyFill="1" applyBorder="1" applyAlignment="1">
      <alignment horizontal="center" vertical="center"/>
    </xf>
    <xf numFmtId="194" fontId="0" fillId="0" borderId="12" xfId="0" applyNumberFormat="1" applyFont="1" applyFill="1" applyBorder="1" applyAlignment="1">
      <alignment horizontal="center" vertical="center"/>
    </xf>
    <xf numFmtId="0" fontId="5" fillId="0" borderId="10" xfId="0" applyFont="1" applyFill="1" applyBorder="1" applyAlignment="1">
      <alignment horizontal="center"/>
    </xf>
    <xf numFmtId="0" fontId="4" fillId="0" borderId="0" xfId="0" applyFont="1" applyFill="1" applyAlignment="1">
      <alignment/>
    </xf>
    <xf numFmtId="0" fontId="4" fillId="0" borderId="10" xfId="0" applyFont="1" applyFill="1" applyBorder="1" applyAlignment="1">
      <alignment horizontal="center" wrapText="1"/>
    </xf>
    <xf numFmtId="9" fontId="4" fillId="0" borderId="10" xfId="56" applyFont="1" applyFill="1" applyBorder="1" applyAlignment="1">
      <alignment wrapText="1"/>
    </xf>
    <xf numFmtId="9" fontId="4" fillId="0" borderId="10" xfId="56" applyFont="1" applyFill="1" applyBorder="1" applyAlignment="1">
      <alignment/>
    </xf>
    <xf numFmtId="9" fontId="5" fillId="0" borderId="10" xfId="56" applyFont="1" applyFill="1" applyBorder="1" applyAlignment="1">
      <alignment horizontal="center" vertical="center" wrapText="1"/>
    </xf>
    <xf numFmtId="9" fontId="5" fillId="0" borderId="11" xfId="56" applyFont="1" applyFill="1" applyBorder="1" applyAlignment="1">
      <alignment horizontal="center" vertical="center" wrapText="1"/>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5" xfId="0" applyFont="1" applyFill="1" applyBorder="1" applyAlignment="1">
      <alignment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0" xfId="0" applyFont="1" applyFill="1" applyAlignment="1">
      <alignment horizontal="center" vertical="center" wrapText="1"/>
    </xf>
    <xf numFmtId="9" fontId="5" fillId="0" borderId="12" xfId="56" applyFont="1" applyFill="1" applyBorder="1" applyAlignment="1">
      <alignment horizontal="center" vertical="center" wrapText="1"/>
    </xf>
    <xf numFmtId="199" fontId="5" fillId="0" borderId="10" xfId="48" applyNumberFormat="1" applyFont="1" applyFill="1" applyBorder="1" applyAlignment="1">
      <alignment horizontal="center" vertical="center"/>
    </xf>
    <xf numFmtId="0" fontId="4" fillId="0" borderId="0" xfId="0" applyFont="1" applyFill="1" applyAlignment="1">
      <alignment horizontal="center"/>
    </xf>
    <xf numFmtId="0" fontId="4" fillId="0" borderId="10" xfId="0" applyFont="1" applyFill="1" applyBorder="1" applyAlignment="1">
      <alignment horizontal="center" vertical="center"/>
    </xf>
    <xf numFmtId="9" fontId="4" fillId="0" borderId="10" xfId="56"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3" fontId="4" fillId="0" borderId="10" xfId="0" applyNumberFormat="1" applyFont="1" applyFill="1" applyBorder="1" applyAlignment="1">
      <alignment horizontal="center" vertical="center"/>
    </xf>
    <xf numFmtId="9" fontId="4" fillId="0" borderId="11" xfId="56" applyFont="1" applyFill="1" applyBorder="1" applyAlignment="1">
      <alignment vertical="center" wrapText="1"/>
    </xf>
    <xf numFmtId="199" fontId="0" fillId="0" borderId="10" xfId="48" applyNumberFormat="1" applyFont="1" applyFill="1" applyBorder="1" applyAlignment="1">
      <alignment horizontal="center" vertical="center"/>
    </xf>
    <xf numFmtId="9" fontId="4" fillId="0" borderId="13" xfId="56" applyFont="1" applyFill="1" applyBorder="1" applyAlignment="1">
      <alignment vertical="center" wrapText="1"/>
    </xf>
    <xf numFmtId="192" fontId="4" fillId="0" borderId="11" xfId="56" applyNumberFormat="1" applyFont="1" applyFill="1" applyBorder="1" applyAlignment="1">
      <alignment horizontal="center" vertical="center"/>
    </xf>
    <xf numFmtId="192" fontId="4" fillId="0" borderId="12" xfId="56" applyNumberFormat="1" applyFont="1" applyFill="1" applyBorder="1" applyAlignment="1">
      <alignment horizontal="center" vertical="center"/>
    </xf>
    <xf numFmtId="200" fontId="0" fillId="0" borderId="10" xfId="50" applyNumberFormat="1" applyFont="1" applyFill="1" applyBorder="1" applyAlignment="1">
      <alignment horizontal="center" vertical="center"/>
    </xf>
    <xf numFmtId="199" fontId="4" fillId="0" borderId="16" xfId="48" applyNumberFormat="1" applyFont="1" applyFill="1" applyBorder="1" applyAlignment="1">
      <alignment horizontal="center" vertical="center"/>
    </xf>
    <xf numFmtId="0" fontId="48" fillId="0" borderId="11" xfId="0" applyFont="1" applyFill="1" applyBorder="1" applyAlignment="1">
      <alignment vertical="center" wrapText="1"/>
    </xf>
    <xf numFmtId="9" fontId="4" fillId="0" borderId="11" xfId="56" applyFont="1" applyFill="1" applyBorder="1" applyAlignment="1">
      <alignment vertical="center"/>
    </xf>
    <xf numFmtId="192" fontId="4" fillId="0" borderId="11" xfId="56" applyNumberFormat="1" applyFont="1" applyFill="1" applyBorder="1" applyAlignment="1">
      <alignment vertical="center"/>
    </xf>
    <xf numFmtId="0" fontId="5" fillId="0" borderId="11" xfId="0" applyFont="1" applyFill="1" applyBorder="1" applyAlignment="1">
      <alignment vertical="center" wrapText="1"/>
    </xf>
    <xf numFmtId="0" fontId="49" fillId="0" borderId="11" xfId="0" applyFont="1" applyFill="1" applyBorder="1" applyAlignment="1">
      <alignment vertical="center" wrapText="1"/>
    </xf>
    <xf numFmtId="0" fontId="4" fillId="0" borderId="11" xfId="0" applyFont="1" applyFill="1" applyBorder="1" applyAlignment="1">
      <alignment vertical="center"/>
    </xf>
    <xf numFmtId="0" fontId="4" fillId="0" borderId="11" xfId="0" applyFont="1" applyFill="1" applyBorder="1" applyAlignment="1">
      <alignment horizontal="center" vertical="center"/>
    </xf>
    <xf numFmtId="9" fontId="4" fillId="0" borderId="11" xfId="0" applyNumberFormat="1" applyFont="1" applyFill="1" applyBorder="1" applyAlignment="1">
      <alignment vertical="center"/>
    </xf>
    <xf numFmtId="199" fontId="4" fillId="0" borderId="11" xfId="48" applyNumberFormat="1" applyFont="1" applyFill="1" applyBorder="1" applyAlignment="1">
      <alignment vertical="center"/>
    </xf>
    <xf numFmtId="0" fontId="4" fillId="0" borderId="11" xfId="0" applyFont="1" applyFill="1" applyBorder="1" applyAlignment="1">
      <alignment/>
    </xf>
    <xf numFmtId="9" fontId="5" fillId="0" borderId="13" xfId="56" applyFont="1" applyFill="1" applyBorder="1" applyAlignment="1">
      <alignment horizontal="center" vertical="center" wrapText="1"/>
    </xf>
    <xf numFmtId="0" fontId="4" fillId="0" borderId="12" xfId="0" applyFont="1" applyFill="1" applyBorder="1" applyAlignment="1">
      <alignment horizontal="center" vertical="center" wrapText="1"/>
    </xf>
    <xf numFmtId="192" fontId="4" fillId="0" borderId="12" xfId="56" applyNumberFormat="1" applyFont="1" applyFill="1" applyBorder="1" applyAlignment="1">
      <alignment horizontal="center" vertical="center"/>
    </xf>
    <xf numFmtId="0" fontId="48" fillId="0" borderId="12" xfId="0" applyFont="1" applyFill="1" applyBorder="1" applyAlignment="1">
      <alignment horizontal="center" vertical="center" wrapText="1"/>
    </xf>
    <xf numFmtId="3" fontId="4" fillId="0" borderId="12" xfId="56" applyNumberFormat="1" applyFont="1" applyFill="1" applyBorder="1" applyAlignment="1">
      <alignment horizontal="center" vertical="center"/>
    </xf>
    <xf numFmtId="9" fontId="4" fillId="0" borderId="12" xfId="56" applyNumberFormat="1" applyFont="1" applyFill="1" applyBorder="1" applyAlignment="1">
      <alignment horizontal="center" vertical="center"/>
    </xf>
    <xf numFmtId="199" fontId="4" fillId="0" borderId="12" xfId="48" applyNumberFormat="1" applyFont="1" applyFill="1" applyBorder="1" applyAlignment="1">
      <alignment horizontal="center" vertical="center"/>
    </xf>
    <xf numFmtId="0" fontId="4" fillId="0" borderId="12" xfId="0" applyFont="1" applyFill="1" applyBorder="1" applyAlignment="1">
      <alignment/>
    </xf>
    <xf numFmtId="3" fontId="4" fillId="0" borderId="10" xfId="56" applyNumberFormat="1" applyFont="1" applyFill="1" applyBorder="1" applyAlignment="1">
      <alignment horizontal="center" vertical="center"/>
    </xf>
    <xf numFmtId="0" fontId="4" fillId="0" borderId="10" xfId="0" applyFont="1" applyFill="1" applyBorder="1" applyAlignment="1">
      <alignment vertical="center" wrapText="1"/>
    </xf>
    <xf numFmtId="9" fontId="4" fillId="0" borderId="10" xfId="0" applyNumberFormat="1" applyFont="1" applyFill="1" applyBorder="1" applyAlignment="1">
      <alignment vertical="center"/>
    </xf>
    <xf numFmtId="0" fontId="4" fillId="0" borderId="13" xfId="0" applyFont="1" applyFill="1" applyBorder="1" applyAlignment="1">
      <alignment vertical="center" wrapText="1"/>
    </xf>
    <xf numFmtId="0" fontId="4" fillId="0" borderId="13" xfId="0" applyFont="1" applyFill="1" applyBorder="1" applyAlignment="1">
      <alignment vertical="center"/>
    </xf>
    <xf numFmtId="9" fontId="4" fillId="0" borderId="13" xfId="0" applyNumberFormat="1" applyFont="1" applyFill="1" applyBorder="1" applyAlignment="1">
      <alignment vertical="center"/>
    </xf>
    <xf numFmtId="9" fontId="4" fillId="0" borderId="13" xfId="56" applyFont="1" applyFill="1" applyBorder="1" applyAlignment="1">
      <alignment vertical="center"/>
    </xf>
    <xf numFmtId="0" fontId="50" fillId="0" borderId="10" xfId="0" applyFont="1" applyFill="1" applyBorder="1" applyAlignment="1">
      <alignment horizontal="center" vertical="center" wrapText="1"/>
    </xf>
    <xf numFmtId="0" fontId="4" fillId="0" borderId="12" xfId="0" applyFont="1" applyFill="1" applyBorder="1" applyAlignment="1">
      <alignment vertical="center" wrapText="1"/>
    </xf>
    <xf numFmtId="0" fontId="4" fillId="0" borderId="12" xfId="0" applyFont="1" applyFill="1" applyBorder="1" applyAlignment="1">
      <alignment vertical="center"/>
    </xf>
    <xf numFmtId="9" fontId="4" fillId="0" borderId="12" xfId="0" applyNumberFormat="1" applyFont="1" applyFill="1" applyBorder="1" applyAlignment="1">
      <alignment vertical="center"/>
    </xf>
    <xf numFmtId="9" fontId="4" fillId="0" borderId="12" xfId="56" applyFont="1" applyFill="1" applyBorder="1" applyAlignment="1">
      <alignment vertical="center"/>
    </xf>
    <xf numFmtId="0" fontId="4" fillId="0" borderId="10" xfId="0" applyFont="1" applyFill="1" applyBorder="1" applyAlignment="1">
      <alignment horizontal="center"/>
    </xf>
    <xf numFmtId="4" fontId="4" fillId="0" borderId="10" xfId="0" applyNumberFormat="1" applyFont="1" applyFill="1" applyBorder="1" applyAlignment="1">
      <alignment horizontal="center"/>
    </xf>
    <xf numFmtId="3" fontId="4" fillId="0" borderId="10" xfId="0" applyNumberFormat="1" applyFont="1" applyFill="1" applyBorder="1" applyAlignment="1">
      <alignment horizontal="center"/>
    </xf>
    <xf numFmtId="9" fontId="4" fillId="0" borderId="10" xfId="56" applyFont="1" applyFill="1" applyBorder="1" applyAlignment="1">
      <alignment horizontal="center"/>
    </xf>
    <xf numFmtId="0" fontId="51"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10" fontId="4" fillId="0" borderId="10" xfId="56" applyNumberFormat="1" applyFont="1" applyFill="1" applyBorder="1" applyAlignment="1">
      <alignment horizontal="center" vertical="center"/>
    </xf>
    <xf numFmtId="0" fontId="48" fillId="0" borderId="10" xfId="0" applyFont="1" applyFill="1" applyBorder="1" applyAlignment="1">
      <alignment horizontal="center" vertical="center"/>
    </xf>
    <xf numFmtId="10" fontId="4" fillId="0" borderId="10" xfId="56" applyNumberFormat="1" applyFont="1" applyFill="1" applyBorder="1" applyAlignment="1">
      <alignment horizontal="center" vertical="center"/>
    </xf>
    <xf numFmtId="0" fontId="4" fillId="0" borderId="10" xfId="0" applyFont="1" applyFill="1" applyBorder="1" applyAlignment="1">
      <alignment horizontal="center" wrapText="1"/>
    </xf>
    <xf numFmtId="3" fontId="4" fillId="0" borderId="10" xfId="0" applyNumberFormat="1" applyFont="1" applyFill="1" applyBorder="1" applyAlignment="1">
      <alignment/>
    </xf>
    <xf numFmtId="0" fontId="3" fillId="0" borderId="10" xfId="0" applyFont="1" applyFill="1" applyBorder="1" applyAlignment="1">
      <alignment horizontal="center" vertical="center" wrapText="1"/>
    </xf>
    <xf numFmtId="179" fontId="4" fillId="0" borderId="10" xfId="48" applyFont="1" applyFill="1" applyBorder="1" applyAlignment="1">
      <alignment horizontal="center" vertical="center"/>
    </xf>
    <xf numFmtId="9" fontId="4" fillId="0" borderId="11" xfId="56" applyFont="1" applyFill="1" applyBorder="1" applyAlignment="1">
      <alignment horizontal="center" wrapText="1"/>
    </xf>
    <xf numFmtId="9" fontId="4" fillId="0" borderId="13" xfId="56" applyFont="1" applyFill="1" applyBorder="1" applyAlignment="1">
      <alignment horizontal="center" wrapText="1"/>
    </xf>
    <xf numFmtId="0" fontId="51" fillId="0" borderId="11" xfId="0" applyFont="1" applyFill="1" applyBorder="1" applyAlignment="1">
      <alignment horizontal="center" vertical="center" wrapText="1"/>
    </xf>
    <xf numFmtId="0" fontId="51" fillId="0" borderId="13" xfId="0" applyFont="1" applyFill="1" applyBorder="1" applyAlignment="1">
      <alignment horizontal="center" vertical="center" wrapText="1"/>
    </xf>
    <xf numFmtId="9" fontId="3" fillId="0" borderId="10" xfId="56" applyFont="1" applyFill="1" applyBorder="1" applyAlignment="1">
      <alignment horizontal="center" vertical="center" wrapText="1"/>
    </xf>
    <xf numFmtId="179" fontId="4" fillId="0" borderId="10" xfId="48" applyNumberFormat="1" applyFont="1" applyFill="1" applyBorder="1" applyAlignment="1">
      <alignment horizontal="center" vertical="center"/>
    </xf>
    <xf numFmtId="2" fontId="4" fillId="0" borderId="10" xfId="0" applyNumberFormat="1" applyFont="1" applyFill="1" applyBorder="1" applyAlignment="1">
      <alignment horizontal="center" vertical="center"/>
    </xf>
    <xf numFmtId="0" fontId="51" fillId="0" borderId="12" xfId="0" applyFont="1" applyFill="1" applyBorder="1" applyAlignment="1">
      <alignment horizontal="center" vertical="center" wrapText="1"/>
    </xf>
    <xf numFmtId="9" fontId="4" fillId="0" borderId="12" xfId="56" applyFont="1" applyFill="1" applyBorder="1" applyAlignment="1">
      <alignment horizontal="center" wrapText="1"/>
    </xf>
    <xf numFmtId="2" fontId="4" fillId="0" borderId="10" xfId="56" applyNumberFormat="1" applyFont="1" applyFill="1" applyBorder="1" applyAlignment="1">
      <alignment horizontal="center" vertical="center"/>
    </xf>
    <xf numFmtId="193" fontId="4" fillId="0" borderId="10" xfId="0" applyNumberFormat="1" applyFont="1" applyFill="1" applyBorder="1" applyAlignment="1">
      <alignment horizontal="center" vertical="center"/>
    </xf>
    <xf numFmtId="49" fontId="4" fillId="0" borderId="10" xfId="56" applyNumberFormat="1" applyFont="1" applyFill="1" applyBorder="1" applyAlignment="1">
      <alignment horizontal="center" vertical="center"/>
    </xf>
    <xf numFmtId="165"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1" fontId="4" fillId="0" borderId="10" xfId="56" applyNumberFormat="1" applyFont="1" applyFill="1" applyBorder="1" applyAlignment="1">
      <alignment horizontal="center" vertical="center"/>
    </xf>
    <xf numFmtId="1" fontId="4" fillId="0" borderId="10" xfId="56" applyNumberFormat="1" applyFont="1" applyFill="1" applyBorder="1" applyAlignment="1">
      <alignment horizontal="center" vertical="center" wrapText="1"/>
    </xf>
    <xf numFmtId="193" fontId="4" fillId="0" borderId="10" xfId="56" applyNumberFormat="1" applyFont="1" applyFill="1" applyBorder="1" applyAlignment="1">
      <alignment horizontal="center" vertical="center"/>
    </xf>
    <xf numFmtId="194" fontId="4" fillId="0" borderId="10" xfId="56" applyNumberFormat="1" applyFont="1" applyFill="1" applyBorder="1" applyAlignment="1">
      <alignment horizontal="center" vertical="center"/>
    </xf>
    <xf numFmtId="194" fontId="4" fillId="0" borderId="10" xfId="0" applyNumberFormat="1" applyFont="1" applyFill="1" applyBorder="1" applyAlignment="1">
      <alignment horizontal="center" vertical="center"/>
    </xf>
    <xf numFmtId="2" fontId="4" fillId="0" borderId="11" xfId="0" applyNumberFormat="1" applyFont="1" applyFill="1" applyBorder="1" applyAlignment="1">
      <alignment vertical="center"/>
    </xf>
    <xf numFmtId="4" fontId="4" fillId="0" borderId="13" xfId="0" applyNumberFormat="1" applyFont="1" applyFill="1" applyBorder="1" applyAlignment="1">
      <alignment vertical="center"/>
    </xf>
    <xf numFmtId="2" fontId="4" fillId="0" borderId="13" xfId="0" applyNumberFormat="1" applyFont="1" applyFill="1" applyBorder="1" applyAlignment="1">
      <alignment vertical="center"/>
    </xf>
    <xf numFmtId="4" fontId="4" fillId="0" borderId="12" xfId="0" applyNumberFormat="1" applyFont="1" applyFill="1" applyBorder="1" applyAlignment="1">
      <alignment vertical="center"/>
    </xf>
    <xf numFmtId="2" fontId="4" fillId="0" borderId="12" xfId="0" applyNumberFormat="1" applyFont="1" applyFill="1" applyBorder="1" applyAlignment="1">
      <alignment vertical="center"/>
    </xf>
    <xf numFmtId="208" fontId="4" fillId="0" borderId="10" xfId="0" applyNumberFormat="1" applyFont="1" applyFill="1" applyBorder="1" applyAlignment="1">
      <alignment horizontal="center" vertical="center"/>
    </xf>
    <xf numFmtId="10" fontId="4" fillId="0" borderId="10" xfId="0" applyNumberFormat="1"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11" xfId="0" applyFont="1" applyFill="1" applyBorder="1" applyAlignment="1">
      <alignment vertical="center" wrapText="1"/>
    </xf>
    <xf numFmtId="0" fontId="5" fillId="0" borderId="13" xfId="0" applyFont="1" applyFill="1" applyBorder="1" applyAlignment="1">
      <alignment vertical="center" wrapText="1"/>
    </xf>
    <xf numFmtId="9" fontId="4" fillId="0" borderId="10" xfId="56" applyNumberFormat="1" applyFont="1" applyFill="1" applyBorder="1" applyAlignment="1">
      <alignment horizontal="center" vertical="center"/>
    </xf>
    <xf numFmtId="0" fontId="5" fillId="0" borderId="12" xfId="0" applyFont="1" applyFill="1" applyBorder="1" applyAlignment="1">
      <alignment vertical="center" wrapText="1"/>
    </xf>
    <xf numFmtId="0" fontId="4" fillId="0" borderId="11" xfId="0" applyFont="1" applyFill="1" applyBorder="1" applyAlignment="1">
      <alignment horizontal="center" vertical="center"/>
    </xf>
    <xf numFmtId="0" fontId="49" fillId="0" borderId="11" xfId="0" applyFont="1" applyFill="1" applyBorder="1" applyAlignment="1">
      <alignment horizontal="center" vertical="center" wrapText="1"/>
    </xf>
    <xf numFmtId="0" fontId="49" fillId="0" borderId="13" xfId="0" applyFont="1" applyFill="1" applyBorder="1" applyAlignment="1">
      <alignment horizontal="center" vertical="center" wrapText="1"/>
    </xf>
    <xf numFmtId="199" fontId="4" fillId="0" borderId="10" xfId="48" applyNumberFormat="1" applyFont="1" applyFill="1" applyBorder="1" applyAlignment="1">
      <alignment/>
    </xf>
    <xf numFmtId="0" fontId="49" fillId="0" borderId="12" xfId="0" applyFont="1" applyFill="1" applyBorder="1" applyAlignment="1">
      <alignment horizontal="center" vertical="center" wrapText="1"/>
    </xf>
    <xf numFmtId="199" fontId="4" fillId="0" borderId="0" xfId="48" applyNumberFormat="1" applyFont="1" applyFill="1" applyAlignment="1">
      <alignment/>
    </xf>
    <xf numFmtId="0" fontId="4" fillId="0" borderId="0" xfId="0" applyFont="1" applyFill="1" applyAlignment="1">
      <alignment horizontal="center" wrapText="1"/>
    </xf>
    <xf numFmtId="9" fontId="4" fillId="0" borderId="0" xfId="56" applyFont="1" applyFill="1" applyAlignment="1">
      <alignment wrapText="1"/>
    </xf>
    <xf numFmtId="9" fontId="4" fillId="0" borderId="0" xfId="56" applyFont="1" applyFill="1" applyAlignment="1">
      <alignment horizontal="center" vertical="center"/>
    </xf>
    <xf numFmtId="9" fontId="4" fillId="0" borderId="0" xfId="56" applyFont="1" applyFill="1" applyAlignment="1">
      <alignmen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13</xdr:col>
      <xdr:colOff>381000</xdr:colOff>
      <xdr:row>1</xdr:row>
      <xdr:rowOff>0</xdr:rowOff>
    </xdr:to>
    <xdr:pic>
      <xdr:nvPicPr>
        <xdr:cNvPr id="1" name="Picture 1"/>
        <xdr:cNvPicPr preferRelativeResize="1">
          <a:picLocks noChangeAspect="1"/>
        </xdr:cNvPicPr>
      </xdr:nvPicPr>
      <xdr:blipFill>
        <a:blip r:embed="rId1"/>
        <a:stretch>
          <a:fillRect/>
        </a:stretch>
      </xdr:blipFill>
      <xdr:spPr>
        <a:xfrm>
          <a:off x="0" y="152400"/>
          <a:ext cx="4076700" cy="0"/>
        </a:xfrm>
        <a:prstGeom prst="rect">
          <a:avLst/>
        </a:prstGeom>
        <a:noFill/>
        <a:ln w="9525" cmpd="sng">
          <a:noFill/>
        </a:ln>
      </xdr:spPr>
    </xdr:pic>
    <xdr:clientData/>
  </xdr:twoCellAnchor>
  <xdr:twoCellAnchor>
    <xdr:from>
      <xdr:col>0</xdr:col>
      <xdr:colOff>0</xdr:colOff>
      <xdr:row>1</xdr:row>
      <xdr:rowOff>0</xdr:rowOff>
    </xdr:from>
    <xdr:to>
      <xdr:col>13</xdr:col>
      <xdr:colOff>381000</xdr:colOff>
      <xdr:row>1</xdr:row>
      <xdr:rowOff>0</xdr:rowOff>
    </xdr:to>
    <xdr:pic>
      <xdr:nvPicPr>
        <xdr:cNvPr id="2" name="Picture 1"/>
        <xdr:cNvPicPr preferRelativeResize="1">
          <a:picLocks noChangeAspect="1"/>
        </xdr:cNvPicPr>
      </xdr:nvPicPr>
      <xdr:blipFill>
        <a:blip r:embed="rId1"/>
        <a:stretch>
          <a:fillRect/>
        </a:stretch>
      </xdr:blipFill>
      <xdr:spPr>
        <a:xfrm>
          <a:off x="0" y="152400"/>
          <a:ext cx="40767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BB384"/>
  <sheetViews>
    <sheetView tabSelected="1" view="pageBreakPreview" zoomScaleNormal="70" zoomScaleSheetLayoutView="100" zoomScalePageLayoutView="0" workbookViewId="0" topLeftCell="A1">
      <pane xSplit="13" ySplit="4" topLeftCell="N5" activePane="bottomRight" state="frozen"/>
      <selection pane="topLeft" activeCell="A1" sqref="A1"/>
      <selection pane="topRight" activeCell="N1" sqref="N1"/>
      <selection pane="bottomLeft" activeCell="A5" sqref="A5"/>
      <selection pane="bottomRight" activeCell="A1" sqref="A1:IV16384"/>
    </sheetView>
  </sheetViews>
  <sheetFormatPr defaultColWidth="11.421875" defaultRowHeight="12.75"/>
  <cols>
    <col min="1" max="1" width="2.8515625" style="70" hidden="1" customWidth="1"/>
    <col min="2" max="2" width="12.00390625" style="70" hidden="1" customWidth="1"/>
    <col min="3" max="3" width="3.140625" style="70" hidden="1" customWidth="1"/>
    <col min="4" max="4" width="17.00390625" style="28" hidden="1" customWidth="1"/>
    <col min="5" max="5" width="7.57421875" style="182" customWidth="1"/>
    <col min="6" max="6" width="16.421875" style="28" customWidth="1"/>
    <col min="7" max="7" width="5.28125" style="183" customWidth="1"/>
    <col min="8" max="8" width="15.28125" style="28" hidden="1" customWidth="1"/>
    <col min="9" max="9" width="16.00390625" style="182" hidden="1" customWidth="1"/>
    <col min="10" max="10" width="15.7109375" style="70" hidden="1" customWidth="1"/>
    <col min="11" max="11" width="10.57421875" style="70" hidden="1" customWidth="1"/>
    <col min="12" max="12" width="7.00390625" style="185" customWidth="1"/>
    <col min="13" max="13" width="19.140625" style="28" customWidth="1"/>
    <col min="14" max="14" width="5.7109375" style="29" customWidth="1"/>
    <col min="15" max="15" width="37.28125" style="28" customWidth="1"/>
    <col min="16" max="16" width="26.140625" style="28" customWidth="1"/>
    <col min="17" max="17" width="12.421875" style="70" customWidth="1"/>
    <col min="18" max="18" width="9.00390625" style="70" customWidth="1"/>
    <col min="19" max="19" width="9.57421875" style="70" hidden="1" customWidth="1"/>
    <col min="20" max="20" width="10.28125" style="70" hidden="1" customWidth="1"/>
    <col min="21" max="21" width="6.7109375" style="70" customWidth="1"/>
    <col min="22" max="22" width="13.28125" style="70" customWidth="1"/>
    <col min="23" max="23" width="13.00390625" style="30" customWidth="1"/>
    <col min="24" max="24" width="10.57421875" style="70" customWidth="1"/>
    <col min="25" max="25" width="11.8515625" style="70" customWidth="1"/>
    <col min="26" max="27" width="11.28125" style="70" hidden="1" customWidth="1"/>
    <col min="28" max="28" width="6.7109375" style="70" hidden="1" customWidth="1"/>
    <col min="29" max="29" width="8.57421875" style="70" hidden="1" customWidth="1"/>
    <col min="30" max="30" width="8.8515625" style="30" hidden="1" customWidth="1"/>
    <col min="31" max="31" width="6.140625" style="70" hidden="1" customWidth="1"/>
    <col min="32" max="32" width="8.140625" style="70" hidden="1" customWidth="1"/>
    <col min="33" max="33" width="7.421875" style="30" hidden="1" customWidth="1"/>
    <col min="34" max="34" width="6.00390625" style="70" hidden="1" customWidth="1"/>
    <col min="35" max="35" width="7.8515625" style="70" hidden="1" customWidth="1"/>
    <col min="36" max="36" width="9.421875" style="30" hidden="1" customWidth="1"/>
    <col min="37" max="37" width="12.28125" style="31" bestFit="1" customWidth="1"/>
    <col min="38" max="38" width="16.8515625" style="30" customWidth="1"/>
    <col min="39" max="39" width="15.8515625" style="30" bestFit="1" customWidth="1"/>
    <col min="40" max="40" width="12.28125" style="30" bestFit="1" customWidth="1"/>
    <col min="41" max="41" width="12.8515625" style="31" hidden="1" customWidth="1"/>
    <col min="42" max="42" width="13.421875" style="30" hidden="1" customWidth="1"/>
    <col min="43" max="43" width="12.421875" style="31" hidden="1" customWidth="1"/>
    <col min="44" max="44" width="13.421875" style="30" hidden="1" customWidth="1"/>
    <col min="45" max="45" width="12.57421875" style="31" hidden="1" customWidth="1"/>
    <col min="46" max="46" width="11.421875" style="70" hidden="1" customWidth="1"/>
    <col min="47" max="48" width="0" style="70" hidden="1" customWidth="1"/>
    <col min="49" max="16384" width="11.421875" style="70" customWidth="1"/>
  </cols>
  <sheetData>
    <row r="1" spans="2:45" ht="12">
      <c r="B1" s="69" t="s">
        <v>1026</v>
      </c>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row>
    <row r="2" spans="2:46" ht="12">
      <c r="B2" s="32"/>
      <c r="C2" s="32"/>
      <c r="D2" s="4"/>
      <c r="E2" s="71"/>
      <c r="F2" s="4"/>
      <c r="G2" s="72"/>
      <c r="H2" s="4"/>
      <c r="I2" s="71"/>
      <c r="J2" s="32"/>
      <c r="K2" s="32"/>
      <c r="L2" s="73"/>
      <c r="M2" s="4"/>
      <c r="N2" s="11"/>
      <c r="O2" s="4"/>
      <c r="P2" s="4"/>
      <c r="Q2" s="32"/>
      <c r="R2" s="32"/>
      <c r="S2" s="32"/>
      <c r="T2" s="32"/>
      <c r="U2" s="32"/>
      <c r="V2" s="32"/>
      <c r="W2" s="7">
        <v>100</v>
      </c>
      <c r="X2" s="32"/>
      <c r="Y2" s="32"/>
      <c r="Z2" s="32"/>
      <c r="AA2" s="32"/>
      <c r="AB2" s="32">
        <v>9</v>
      </c>
      <c r="AC2" s="32">
        <f>+W2/AB2</f>
        <v>11.11111111111111</v>
      </c>
      <c r="AD2" s="7"/>
      <c r="AE2" s="32">
        <v>65</v>
      </c>
      <c r="AF2" s="32">
        <v>6</v>
      </c>
      <c r="AG2" s="7">
        <f>+AE2/AF2</f>
        <v>10.833333333333334</v>
      </c>
      <c r="AH2" s="32"/>
      <c r="AI2" s="32"/>
      <c r="AJ2" s="7"/>
      <c r="AK2" s="6"/>
      <c r="AL2" s="7"/>
      <c r="AM2" s="7"/>
      <c r="AN2" s="7"/>
      <c r="AO2" s="6"/>
      <c r="AP2" s="7"/>
      <c r="AQ2" s="6"/>
      <c r="AR2" s="7"/>
      <c r="AS2" s="6"/>
      <c r="AT2" s="32"/>
    </row>
    <row r="3" spans="2:46" s="85" customFormat="1" ht="60" customHeight="1">
      <c r="B3" s="46" t="s">
        <v>118</v>
      </c>
      <c r="C3" s="46" t="s">
        <v>0</v>
      </c>
      <c r="D3" s="46" t="s">
        <v>1</v>
      </c>
      <c r="E3" s="46" t="s">
        <v>0</v>
      </c>
      <c r="F3" s="46" t="s">
        <v>2</v>
      </c>
      <c r="G3" s="74" t="s">
        <v>0</v>
      </c>
      <c r="H3" s="46" t="s">
        <v>3</v>
      </c>
      <c r="I3" s="46" t="s">
        <v>714</v>
      </c>
      <c r="J3" s="46"/>
      <c r="K3" s="46"/>
      <c r="L3" s="75" t="s">
        <v>0</v>
      </c>
      <c r="M3" s="46" t="s">
        <v>5</v>
      </c>
      <c r="N3" s="74" t="s">
        <v>0</v>
      </c>
      <c r="O3" s="46" t="s">
        <v>6</v>
      </c>
      <c r="P3" s="76" t="s">
        <v>7</v>
      </c>
      <c r="Q3" s="77"/>
      <c r="R3" s="78"/>
      <c r="S3" s="10"/>
      <c r="T3" s="10"/>
      <c r="U3" s="79" t="s">
        <v>8</v>
      </c>
      <c r="V3" s="80"/>
      <c r="W3" s="80"/>
      <c r="X3" s="80"/>
      <c r="Y3" s="80"/>
      <c r="Z3" s="81"/>
      <c r="AA3" s="81"/>
      <c r="AB3" s="81"/>
      <c r="AC3" s="81"/>
      <c r="AD3" s="82"/>
      <c r="AE3" s="81"/>
      <c r="AF3" s="81"/>
      <c r="AG3" s="82"/>
      <c r="AH3" s="81"/>
      <c r="AI3" s="81"/>
      <c r="AJ3" s="83"/>
      <c r="AK3" s="79" t="s">
        <v>1019</v>
      </c>
      <c r="AL3" s="80"/>
      <c r="AM3" s="80"/>
      <c r="AN3" s="80"/>
      <c r="AO3" s="80"/>
      <c r="AP3" s="80"/>
      <c r="AQ3" s="80"/>
      <c r="AR3" s="80"/>
      <c r="AS3" s="84"/>
      <c r="AT3" s="10"/>
    </row>
    <row r="4" spans="2:46" s="88" customFormat="1" ht="48" customHeight="1">
      <c r="B4" s="46"/>
      <c r="C4" s="46"/>
      <c r="D4" s="46"/>
      <c r="E4" s="46"/>
      <c r="F4" s="46"/>
      <c r="G4" s="74"/>
      <c r="H4" s="46"/>
      <c r="I4" s="10" t="s">
        <v>4</v>
      </c>
      <c r="J4" s="10" t="s">
        <v>15</v>
      </c>
      <c r="K4" s="10" t="s">
        <v>14</v>
      </c>
      <c r="L4" s="86"/>
      <c r="M4" s="46"/>
      <c r="N4" s="74"/>
      <c r="O4" s="46"/>
      <c r="P4" s="10" t="s">
        <v>4</v>
      </c>
      <c r="Q4" s="10" t="s">
        <v>13</v>
      </c>
      <c r="R4" s="10" t="s">
        <v>14</v>
      </c>
      <c r="S4" s="10" t="s">
        <v>743</v>
      </c>
      <c r="T4" s="10" t="s">
        <v>744</v>
      </c>
      <c r="U4" s="22" t="s">
        <v>9</v>
      </c>
      <c r="V4" s="10" t="s">
        <v>1011</v>
      </c>
      <c r="W4" s="10" t="s">
        <v>1010</v>
      </c>
      <c r="X4" s="10" t="s">
        <v>1012</v>
      </c>
      <c r="Y4" s="10" t="s">
        <v>1013</v>
      </c>
      <c r="Z4" s="10" t="s">
        <v>1014</v>
      </c>
      <c r="AA4" s="10" t="s">
        <v>1015</v>
      </c>
      <c r="AB4" s="22" t="s">
        <v>10</v>
      </c>
      <c r="AC4" s="10" t="s">
        <v>740</v>
      </c>
      <c r="AD4" s="10" t="s">
        <v>1009</v>
      </c>
      <c r="AE4" s="22" t="s">
        <v>11</v>
      </c>
      <c r="AF4" s="10" t="s">
        <v>741</v>
      </c>
      <c r="AG4" s="10" t="s">
        <v>1009</v>
      </c>
      <c r="AH4" s="22" t="s">
        <v>12</v>
      </c>
      <c r="AI4" s="10" t="s">
        <v>742</v>
      </c>
      <c r="AJ4" s="10" t="s">
        <v>1009</v>
      </c>
      <c r="AK4" s="87" t="s">
        <v>9</v>
      </c>
      <c r="AL4" s="10" t="s">
        <v>1016</v>
      </c>
      <c r="AM4" s="10" t="s">
        <v>1017</v>
      </c>
      <c r="AN4" s="10" t="s">
        <v>1018</v>
      </c>
      <c r="AO4" s="87" t="s">
        <v>10</v>
      </c>
      <c r="AP4" s="10" t="s">
        <v>1022</v>
      </c>
      <c r="AQ4" s="87" t="s">
        <v>11</v>
      </c>
      <c r="AR4" s="10" t="s">
        <v>1023</v>
      </c>
      <c r="AS4" s="87" t="s">
        <v>12</v>
      </c>
      <c r="AT4" s="10" t="s">
        <v>1024</v>
      </c>
    </row>
    <row r="5" spans="2:46" ht="10.5" customHeight="1">
      <c r="B5" s="32"/>
      <c r="C5" s="32"/>
      <c r="D5" s="4"/>
      <c r="E5" s="71"/>
      <c r="F5" s="4"/>
      <c r="G5" s="72"/>
      <c r="H5" s="4"/>
      <c r="I5" s="71"/>
      <c r="J5" s="32"/>
      <c r="K5" s="32"/>
      <c r="L5" s="73"/>
      <c r="M5" s="4"/>
      <c r="N5" s="11"/>
      <c r="O5" s="4"/>
      <c r="P5" s="4"/>
      <c r="Q5" s="32"/>
      <c r="R5" s="32"/>
      <c r="S5" s="32"/>
      <c r="T5" s="32"/>
      <c r="U5" s="32"/>
      <c r="V5" s="32"/>
      <c r="W5" s="7"/>
      <c r="X5" s="32"/>
      <c r="Y5" s="32"/>
      <c r="Z5" s="32"/>
      <c r="AA5" s="32"/>
      <c r="AB5" s="32"/>
      <c r="AC5" s="32"/>
      <c r="AD5" s="7"/>
      <c r="AE5" s="32"/>
      <c r="AF5" s="32"/>
      <c r="AG5" s="7"/>
      <c r="AH5" s="32"/>
      <c r="AI5" s="32"/>
      <c r="AJ5" s="7"/>
      <c r="AK5" s="6"/>
      <c r="AL5" s="7"/>
      <c r="AM5" s="7"/>
      <c r="AN5" s="7"/>
      <c r="AO5" s="6"/>
      <c r="AP5" s="7"/>
      <c r="AQ5" s="6"/>
      <c r="AR5" s="7"/>
      <c r="AS5" s="6"/>
      <c r="AT5" s="32"/>
    </row>
    <row r="6" spans="2:46" ht="114.75" customHeight="1" hidden="1">
      <c r="B6" s="46" t="s">
        <v>16</v>
      </c>
      <c r="C6" s="89"/>
      <c r="D6" s="46" t="s">
        <v>670</v>
      </c>
      <c r="E6" s="89"/>
      <c r="F6" s="46" t="s">
        <v>675</v>
      </c>
      <c r="G6" s="90">
        <v>0.15</v>
      </c>
      <c r="H6" s="91" t="s">
        <v>268</v>
      </c>
      <c r="I6" s="92" t="s">
        <v>17</v>
      </c>
      <c r="J6" s="93">
        <v>1132</v>
      </c>
      <c r="K6" s="93">
        <v>3182</v>
      </c>
      <c r="L6" s="42">
        <v>1</v>
      </c>
      <c r="M6" s="46" t="s">
        <v>18</v>
      </c>
      <c r="N6" s="45">
        <v>0.5</v>
      </c>
      <c r="O6" s="18" t="s">
        <v>269</v>
      </c>
      <c r="P6" s="5" t="s">
        <v>19</v>
      </c>
      <c r="Q6" s="7">
        <v>0</v>
      </c>
      <c r="R6" s="7">
        <v>1</v>
      </c>
      <c r="S6" s="7" t="s">
        <v>745</v>
      </c>
      <c r="T6" s="7"/>
      <c r="U6" s="19">
        <v>0</v>
      </c>
      <c r="V6" s="19">
        <v>0</v>
      </c>
      <c r="W6" s="1">
        <v>0</v>
      </c>
      <c r="X6" s="19"/>
      <c r="Y6" s="8" t="e">
        <f>+X6/V6*100</f>
        <v>#DIV/0!</v>
      </c>
      <c r="Z6" s="19"/>
      <c r="AA6" s="19"/>
      <c r="AB6" s="19">
        <v>0</v>
      </c>
      <c r="AC6" s="19">
        <v>0</v>
      </c>
      <c r="AD6" s="1">
        <v>0</v>
      </c>
      <c r="AE6" s="19">
        <v>1</v>
      </c>
      <c r="AF6" s="19">
        <v>1</v>
      </c>
      <c r="AG6" s="1">
        <v>0.7</v>
      </c>
      <c r="AH6" s="19">
        <v>0</v>
      </c>
      <c r="AI6" s="19">
        <v>0</v>
      </c>
      <c r="AJ6" s="1">
        <v>0</v>
      </c>
      <c r="AK6" s="6">
        <v>632100</v>
      </c>
      <c r="AL6" s="7"/>
      <c r="AM6" s="7"/>
      <c r="AN6" s="7" t="e">
        <f>+AL6/AM6*100</f>
        <v>#DIV/0!</v>
      </c>
      <c r="AO6" s="6">
        <v>200000</v>
      </c>
      <c r="AP6" s="7"/>
      <c r="AQ6" s="6">
        <v>1165000</v>
      </c>
      <c r="AR6" s="7"/>
      <c r="AS6" s="6">
        <v>67750</v>
      </c>
      <c r="AT6" s="32"/>
    </row>
    <row r="7" spans="2:46" ht="36" hidden="1">
      <c r="B7" s="46"/>
      <c r="C7" s="89"/>
      <c r="D7" s="46"/>
      <c r="E7" s="89"/>
      <c r="F7" s="46"/>
      <c r="G7" s="90"/>
      <c r="H7" s="91"/>
      <c r="I7" s="92"/>
      <c r="J7" s="93"/>
      <c r="K7" s="93"/>
      <c r="L7" s="43"/>
      <c r="M7" s="46"/>
      <c r="N7" s="45"/>
      <c r="O7" s="18" t="s">
        <v>1020</v>
      </c>
      <c r="P7" s="5" t="s">
        <v>270</v>
      </c>
      <c r="Q7" s="7">
        <v>0</v>
      </c>
      <c r="R7" s="7">
        <v>6</v>
      </c>
      <c r="S7" s="7" t="s">
        <v>746</v>
      </c>
      <c r="T7" s="7"/>
      <c r="U7" s="7">
        <v>3</v>
      </c>
      <c r="V7" s="7">
        <v>3</v>
      </c>
      <c r="W7" s="8">
        <v>1</v>
      </c>
      <c r="X7" s="7">
        <v>2</v>
      </c>
      <c r="Y7" s="19">
        <f>+X7/V7*100</f>
        <v>66.66666666666666</v>
      </c>
      <c r="Z7" s="7"/>
      <c r="AA7" s="7"/>
      <c r="AB7" s="7">
        <v>4</v>
      </c>
      <c r="AC7" s="7">
        <v>1</v>
      </c>
      <c r="AD7" s="8">
        <v>1</v>
      </c>
      <c r="AE7" s="7">
        <v>5</v>
      </c>
      <c r="AF7" s="7">
        <v>1</v>
      </c>
      <c r="AG7" s="8">
        <v>0.3</v>
      </c>
      <c r="AH7" s="7">
        <v>6</v>
      </c>
      <c r="AI7" s="7">
        <v>1</v>
      </c>
      <c r="AJ7" s="8">
        <v>1</v>
      </c>
      <c r="AK7" s="6"/>
      <c r="AL7" s="7"/>
      <c r="AM7" s="7"/>
      <c r="AN7" s="7" t="e">
        <f>+AL7/AM7*100</f>
        <v>#DIV/0!</v>
      </c>
      <c r="AO7" s="6"/>
      <c r="AP7" s="7"/>
      <c r="AQ7" s="6"/>
      <c r="AR7" s="7"/>
      <c r="AS7" s="6"/>
      <c r="AT7" s="32"/>
    </row>
    <row r="8" spans="2:46" ht="36" hidden="1">
      <c r="B8" s="46"/>
      <c r="C8" s="89"/>
      <c r="D8" s="46"/>
      <c r="E8" s="89"/>
      <c r="F8" s="46"/>
      <c r="G8" s="90"/>
      <c r="H8" s="91"/>
      <c r="I8" s="92"/>
      <c r="J8" s="93"/>
      <c r="K8" s="93"/>
      <c r="L8" s="43"/>
      <c r="M8" s="46" t="s">
        <v>20</v>
      </c>
      <c r="N8" s="45">
        <v>0.5</v>
      </c>
      <c r="O8" s="18" t="s">
        <v>271</v>
      </c>
      <c r="P8" s="5" t="s">
        <v>21</v>
      </c>
      <c r="Q8" s="7">
        <v>200</v>
      </c>
      <c r="R8" s="7">
        <v>500</v>
      </c>
      <c r="S8" s="7" t="s">
        <v>747</v>
      </c>
      <c r="T8" s="7"/>
      <c r="U8" s="7">
        <v>300</v>
      </c>
      <c r="V8" s="7">
        <v>300</v>
      </c>
      <c r="W8" s="8">
        <v>0.5</v>
      </c>
      <c r="X8" s="7">
        <v>100</v>
      </c>
      <c r="Y8" s="19">
        <f>+X8/V8*100</f>
        <v>33.33333333333333</v>
      </c>
      <c r="Z8" s="7"/>
      <c r="AA8" s="7"/>
      <c r="AB8" s="7">
        <v>400</v>
      </c>
      <c r="AC8" s="7">
        <v>400</v>
      </c>
      <c r="AD8" s="8">
        <v>0.5</v>
      </c>
      <c r="AE8" s="7">
        <v>450</v>
      </c>
      <c r="AF8" s="7">
        <v>450</v>
      </c>
      <c r="AG8" s="8">
        <v>0.5</v>
      </c>
      <c r="AH8" s="7">
        <v>500</v>
      </c>
      <c r="AI8" s="7">
        <v>500</v>
      </c>
      <c r="AJ8" s="8">
        <v>0.5</v>
      </c>
      <c r="AK8" s="6">
        <v>80000</v>
      </c>
      <c r="AL8" s="7"/>
      <c r="AM8" s="7"/>
      <c r="AN8" s="7" t="e">
        <f aca="true" t="shared" si="0" ref="AN8:AN51">+AL8/AM8*100</f>
        <v>#DIV/0!</v>
      </c>
      <c r="AO8" s="6">
        <v>90000</v>
      </c>
      <c r="AP8" s="7"/>
      <c r="AQ8" s="6">
        <v>94500</v>
      </c>
      <c r="AR8" s="7"/>
      <c r="AS8" s="6">
        <v>100000</v>
      </c>
      <c r="AT8" s="32"/>
    </row>
    <row r="9" spans="2:46" ht="48" hidden="1">
      <c r="B9" s="46"/>
      <c r="C9" s="89"/>
      <c r="D9" s="46"/>
      <c r="E9" s="89"/>
      <c r="F9" s="46"/>
      <c r="G9" s="90"/>
      <c r="H9" s="91"/>
      <c r="I9" s="92"/>
      <c r="J9" s="93"/>
      <c r="K9" s="93"/>
      <c r="L9" s="44"/>
      <c r="M9" s="46"/>
      <c r="N9" s="45"/>
      <c r="O9" s="18" t="s">
        <v>272</v>
      </c>
      <c r="P9" s="18" t="s">
        <v>273</v>
      </c>
      <c r="Q9" s="1">
        <v>1</v>
      </c>
      <c r="R9" s="1">
        <v>1</v>
      </c>
      <c r="S9" s="7" t="s">
        <v>748</v>
      </c>
      <c r="T9" s="1"/>
      <c r="U9" s="1">
        <v>1</v>
      </c>
      <c r="V9" s="1">
        <v>1</v>
      </c>
      <c r="W9" s="1">
        <v>0.5</v>
      </c>
      <c r="X9" s="1"/>
      <c r="Y9" s="19">
        <f aca="true" t="shared" si="1" ref="Y9:Y19">+X9/V9*100</f>
        <v>0</v>
      </c>
      <c r="Z9" s="1"/>
      <c r="AA9" s="1"/>
      <c r="AB9" s="1">
        <v>1</v>
      </c>
      <c r="AC9" s="1">
        <v>1</v>
      </c>
      <c r="AD9" s="1">
        <v>0.5</v>
      </c>
      <c r="AE9" s="1">
        <v>1</v>
      </c>
      <c r="AF9" s="1">
        <v>1</v>
      </c>
      <c r="AG9" s="1">
        <v>0.5</v>
      </c>
      <c r="AH9" s="1">
        <v>1</v>
      </c>
      <c r="AI9" s="1">
        <v>1</v>
      </c>
      <c r="AJ9" s="1">
        <v>0.5</v>
      </c>
      <c r="AK9" s="6"/>
      <c r="AL9" s="7"/>
      <c r="AM9" s="7"/>
      <c r="AN9" s="7" t="e">
        <f t="shared" si="0"/>
        <v>#DIV/0!</v>
      </c>
      <c r="AO9" s="6"/>
      <c r="AP9" s="7"/>
      <c r="AQ9" s="6"/>
      <c r="AR9" s="7"/>
      <c r="AS9" s="6"/>
      <c r="AT9" s="32"/>
    </row>
    <row r="10" spans="2:46" ht="60" hidden="1">
      <c r="B10" s="46"/>
      <c r="C10" s="89"/>
      <c r="D10" s="46"/>
      <c r="E10" s="89"/>
      <c r="F10" s="47" t="s">
        <v>671</v>
      </c>
      <c r="G10" s="94">
        <v>0.25</v>
      </c>
      <c r="H10" s="18" t="s">
        <v>274</v>
      </c>
      <c r="I10" s="18" t="s">
        <v>28</v>
      </c>
      <c r="J10" s="1">
        <v>0.59</v>
      </c>
      <c r="K10" s="1">
        <v>0.63</v>
      </c>
      <c r="L10" s="15">
        <v>0.125</v>
      </c>
      <c r="M10" s="10" t="s">
        <v>24</v>
      </c>
      <c r="N10" s="11">
        <v>0.2</v>
      </c>
      <c r="O10" s="18" t="s">
        <v>284</v>
      </c>
      <c r="P10" s="5" t="s">
        <v>285</v>
      </c>
      <c r="Q10" s="19">
        <v>2040</v>
      </c>
      <c r="R10" s="19">
        <v>2480</v>
      </c>
      <c r="S10" s="7" t="s">
        <v>749</v>
      </c>
      <c r="T10" s="19"/>
      <c r="U10" s="19">
        <v>1700</v>
      </c>
      <c r="V10" s="19">
        <v>1700</v>
      </c>
      <c r="W10" s="1">
        <v>1</v>
      </c>
      <c r="X10" s="19"/>
      <c r="Y10" s="19">
        <f t="shared" si="1"/>
        <v>0</v>
      </c>
      <c r="Z10" s="19"/>
      <c r="AA10" s="19"/>
      <c r="AB10" s="19">
        <v>2249</v>
      </c>
      <c r="AC10" s="19">
        <v>2249</v>
      </c>
      <c r="AD10" s="1">
        <v>1</v>
      </c>
      <c r="AE10" s="19">
        <v>2362</v>
      </c>
      <c r="AF10" s="19">
        <v>2362</v>
      </c>
      <c r="AG10" s="1">
        <v>1</v>
      </c>
      <c r="AH10" s="19">
        <v>2480</v>
      </c>
      <c r="AI10" s="19">
        <v>2480</v>
      </c>
      <c r="AJ10" s="1">
        <v>1</v>
      </c>
      <c r="AK10" s="6">
        <v>186085</v>
      </c>
      <c r="AL10" s="7"/>
      <c r="AM10" s="7"/>
      <c r="AN10" s="7" t="e">
        <f t="shared" si="0"/>
        <v>#DIV/0!</v>
      </c>
      <c r="AO10" s="6">
        <v>195389</v>
      </c>
      <c r="AP10" s="7"/>
      <c r="AQ10" s="95">
        <v>205158.9</v>
      </c>
      <c r="AR10" s="7"/>
      <c r="AS10" s="6">
        <v>215416.8</v>
      </c>
      <c r="AT10" s="32"/>
    </row>
    <row r="11" spans="2:46" ht="60" hidden="1">
      <c r="B11" s="46"/>
      <c r="C11" s="89"/>
      <c r="D11" s="46"/>
      <c r="E11" s="89"/>
      <c r="F11" s="49"/>
      <c r="G11" s="96"/>
      <c r="H11" s="18" t="s">
        <v>275</v>
      </c>
      <c r="I11" s="18" t="s">
        <v>282</v>
      </c>
      <c r="J11" s="1">
        <v>0.68</v>
      </c>
      <c r="K11" s="1">
        <v>0.72</v>
      </c>
      <c r="L11" s="15">
        <v>0.125</v>
      </c>
      <c r="M11" s="10" t="s">
        <v>25</v>
      </c>
      <c r="N11" s="11">
        <v>0.14</v>
      </c>
      <c r="O11" s="18" t="s">
        <v>286</v>
      </c>
      <c r="P11" s="5" t="s">
        <v>26</v>
      </c>
      <c r="Q11" s="19">
        <v>694</v>
      </c>
      <c r="R11" s="19">
        <v>1054</v>
      </c>
      <c r="S11" s="7" t="s">
        <v>750</v>
      </c>
      <c r="T11" s="19"/>
      <c r="U11" s="19">
        <v>694</v>
      </c>
      <c r="V11" s="19">
        <v>694</v>
      </c>
      <c r="W11" s="1">
        <v>1</v>
      </c>
      <c r="X11" s="19"/>
      <c r="Y11" s="19">
        <f t="shared" si="1"/>
        <v>0</v>
      </c>
      <c r="Z11" s="19"/>
      <c r="AA11" s="19"/>
      <c r="AB11" s="19">
        <v>798</v>
      </c>
      <c r="AC11" s="19">
        <v>798</v>
      </c>
      <c r="AD11" s="1">
        <v>1</v>
      </c>
      <c r="AE11" s="19">
        <v>917</v>
      </c>
      <c r="AF11" s="19">
        <v>917</v>
      </c>
      <c r="AG11" s="1">
        <v>1</v>
      </c>
      <c r="AH11" s="19">
        <v>1054</v>
      </c>
      <c r="AI11" s="19">
        <v>1054</v>
      </c>
      <c r="AJ11" s="1">
        <v>1</v>
      </c>
      <c r="AK11" s="6">
        <v>197000</v>
      </c>
      <c r="AL11" s="7"/>
      <c r="AM11" s="7"/>
      <c r="AN11" s="7" t="e">
        <f t="shared" si="0"/>
        <v>#DIV/0!</v>
      </c>
      <c r="AO11" s="6">
        <v>206850</v>
      </c>
      <c r="AP11" s="7"/>
      <c r="AQ11" s="95">
        <v>217192.5</v>
      </c>
      <c r="AR11" s="7"/>
      <c r="AS11" s="6">
        <v>228052</v>
      </c>
      <c r="AT11" s="32"/>
    </row>
    <row r="12" spans="2:46" ht="24" hidden="1">
      <c r="B12" s="46"/>
      <c r="C12" s="89"/>
      <c r="D12" s="46"/>
      <c r="E12" s="89"/>
      <c r="F12" s="49"/>
      <c r="G12" s="96"/>
      <c r="H12" s="91" t="s">
        <v>276</v>
      </c>
      <c r="I12" s="91" t="s">
        <v>29</v>
      </c>
      <c r="J12" s="45">
        <v>0.58</v>
      </c>
      <c r="K12" s="45">
        <v>0.62</v>
      </c>
      <c r="L12" s="97">
        <v>0.125</v>
      </c>
      <c r="M12" s="10" t="s">
        <v>676</v>
      </c>
      <c r="N12" s="11">
        <v>0.12</v>
      </c>
      <c r="O12" s="18" t="s">
        <v>666</v>
      </c>
      <c r="P12" s="5" t="s">
        <v>667</v>
      </c>
      <c r="Q12" s="8">
        <v>1</v>
      </c>
      <c r="R12" s="8">
        <v>1</v>
      </c>
      <c r="S12" s="7" t="s">
        <v>751</v>
      </c>
      <c r="T12" s="8"/>
      <c r="U12" s="8">
        <v>1</v>
      </c>
      <c r="V12" s="8">
        <v>1</v>
      </c>
      <c r="W12" s="1">
        <v>1</v>
      </c>
      <c r="X12" s="8"/>
      <c r="Y12" s="19">
        <f>+X12/V12*100</f>
        <v>0</v>
      </c>
      <c r="Z12" s="8"/>
      <c r="AA12" s="8"/>
      <c r="AB12" s="8">
        <v>1</v>
      </c>
      <c r="AC12" s="8">
        <v>1</v>
      </c>
      <c r="AD12" s="1">
        <v>1</v>
      </c>
      <c r="AE12" s="8">
        <v>1</v>
      </c>
      <c r="AF12" s="8">
        <v>1</v>
      </c>
      <c r="AG12" s="1">
        <v>1</v>
      </c>
      <c r="AH12" s="8">
        <v>1</v>
      </c>
      <c r="AI12" s="8">
        <v>1</v>
      </c>
      <c r="AJ12" s="1">
        <v>1</v>
      </c>
      <c r="AK12" s="6">
        <v>157500</v>
      </c>
      <c r="AL12" s="7"/>
      <c r="AM12" s="7"/>
      <c r="AN12" s="7" t="e">
        <f t="shared" si="0"/>
        <v>#DIV/0!</v>
      </c>
      <c r="AO12" s="6">
        <v>535000</v>
      </c>
      <c r="AP12" s="7"/>
      <c r="AQ12" s="95">
        <v>501480</v>
      </c>
      <c r="AR12" s="7"/>
      <c r="AS12" s="6">
        <v>526554</v>
      </c>
      <c r="AT12" s="32"/>
    </row>
    <row r="13" spans="2:46" ht="36" hidden="1">
      <c r="B13" s="46"/>
      <c r="C13" s="89"/>
      <c r="D13" s="46"/>
      <c r="E13" s="89"/>
      <c r="F13" s="49"/>
      <c r="G13" s="96"/>
      <c r="H13" s="91"/>
      <c r="I13" s="91"/>
      <c r="J13" s="45"/>
      <c r="K13" s="45"/>
      <c r="L13" s="98"/>
      <c r="M13" s="10" t="s">
        <v>668</v>
      </c>
      <c r="N13" s="11">
        <v>0.14</v>
      </c>
      <c r="O13" s="18" t="s">
        <v>677</v>
      </c>
      <c r="P13" s="5" t="s">
        <v>669</v>
      </c>
      <c r="Q13" s="8">
        <v>1</v>
      </c>
      <c r="R13" s="8">
        <v>1</v>
      </c>
      <c r="S13" s="7" t="s">
        <v>752</v>
      </c>
      <c r="T13" s="8"/>
      <c r="U13" s="8">
        <v>1</v>
      </c>
      <c r="V13" s="8">
        <v>1</v>
      </c>
      <c r="W13" s="1">
        <v>1</v>
      </c>
      <c r="X13" s="8"/>
      <c r="Y13" s="19">
        <f t="shared" si="1"/>
        <v>0</v>
      </c>
      <c r="Z13" s="8"/>
      <c r="AA13" s="8"/>
      <c r="AB13" s="8">
        <v>1</v>
      </c>
      <c r="AC13" s="8">
        <v>1</v>
      </c>
      <c r="AD13" s="1">
        <v>1</v>
      </c>
      <c r="AE13" s="8">
        <v>1</v>
      </c>
      <c r="AF13" s="8">
        <v>1</v>
      </c>
      <c r="AG13" s="1">
        <v>1</v>
      </c>
      <c r="AH13" s="8">
        <v>1</v>
      </c>
      <c r="AI13" s="8">
        <v>1</v>
      </c>
      <c r="AJ13" s="1">
        <v>1</v>
      </c>
      <c r="AK13" s="6">
        <v>600226</v>
      </c>
      <c r="AL13" s="7"/>
      <c r="AM13" s="7"/>
      <c r="AN13" s="7" t="e">
        <f t="shared" si="0"/>
        <v>#DIV/0!</v>
      </c>
      <c r="AO13" s="6">
        <v>304611</v>
      </c>
      <c r="AP13" s="7"/>
      <c r="AQ13" s="99">
        <v>319841</v>
      </c>
      <c r="AR13" s="7"/>
      <c r="AS13" s="6">
        <v>335833</v>
      </c>
      <c r="AT13" s="32"/>
    </row>
    <row r="14" spans="2:46" ht="72" hidden="1">
      <c r="B14" s="46" t="s">
        <v>16</v>
      </c>
      <c r="C14" s="89"/>
      <c r="D14" s="46" t="s">
        <v>670</v>
      </c>
      <c r="E14" s="50"/>
      <c r="F14" s="49"/>
      <c r="G14" s="96"/>
      <c r="H14" s="18" t="s">
        <v>277</v>
      </c>
      <c r="I14" s="18" t="s">
        <v>30</v>
      </c>
      <c r="J14" s="1">
        <v>0.41</v>
      </c>
      <c r="K14" s="1">
        <v>0.45</v>
      </c>
      <c r="L14" s="15">
        <v>0.125</v>
      </c>
      <c r="M14" s="46" t="s">
        <v>27</v>
      </c>
      <c r="N14" s="45">
        <v>0.2</v>
      </c>
      <c r="O14" s="18" t="s">
        <v>287</v>
      </c>
      <c r="P14" s="5" t="s">
        <v>532</v>
      </c>
      <c r="Q14" s="7">
        <v>3</v>
      </c>
      <c r="R14" s="7">
        <v>6</v>
      </c>
      <c r="S14" s="7" t="s">
        <v>753</v>
      </c>
      <c r="T14" s="7"/>
      <c r="U14" s="7">
        <v>3</v>
      </c>
      <c r="V14" s="7">
        <v>3</v>
      </c>
      <c r="W14" s="8">
        <v>0.25</v>
      </c>
      <c r="X14" s="7"/>
      <c r="Y14" s="19">
        <f t="shared" si="1"/>
        <v>0</v>
      </c>
      <c r="Z14" s="7"/>
      <c r="AA14" s="7"/>
      <c r="AB14" s="7">
        <v>4</v>
      </c>
      <c r="AC14" s="7">
        <v>1</v>
      </c>
      <c r="AD14" s="8">
        <v>0.25</v>
      </c>
      <c r="AE14" s="7">
        <v>5</v>
      </c>
      <c r="AF14" s="7">
        <v>1</v>
      </c>
      <c r="AG14" s="8">
        <v>0.25</v>
      </c>
      <c r="AH14" s="7">
        <v>6</v>
      </c>
      <c r="AI14" s="7">
        <v>1</v>
      </c>
      <c r="AJ14" s="8">
        <v>0.25</v>
      </c>
      <c r="AK14" s="100">
        <v>91144</v>
      </c>
      <c r="AL14" s="7"/>
      <c r="AM14" s="7"/>
      <c r="AN14" s="7" t="e">
        <f t="shared" si="0"/>
        <v>#DIV/0!</v>
      </c>
      <c r="AO14" s="6">
        <v>295700.8</v>
      </c>
      <c r="AP14" s="7"/>
      <c r="AQ14" s="6">
        <v>310486</v>
      </c>
      <c r="AR14" s="7"/>
      <c r="AS14" s="6">
        <v>326010</v>
      </c>
      <c r="AT14" s="32"/>
    </row>
    <row r="15" spans="2:46" ht="132" hidden="1">
      <c r="B15" s="46"/>
      <c r="C15" s="89"/>
      <c r="D15" s="46"/>
      <c r="E15" s="50"/>
      <c r="F15" s="49"/>
      <c r="G15" s="96"/>
      <c r="H15" s="5" t="s">
        <v>278</v>
      </c>
      <c r="I15" s="18" t="s">
        <v>31</v>
      </c>
      <c r="J15" s="9">
        <v>60</v>
      </c>
      <c r="K15" s="9">
        <v>20</v>
      </c>
      <c r="L15" s="15">
        <v>0.125</v>
      </c>
      <c r="M15" s="46"/>
      <c r="N15" s="45"/>
      <c r="O15" s="18" t="s">
        <v>288</v>
      </c>
      <c r="P15" s="12" t="s">
        <v>678</v>
      </c>
      <c r="Q15" s="7">
        <v>7</v>
      </c>
      <c r="R15" s="7">
        <v>7</v>
      </c>
      <c r="S15" s="7" t="s">
        <v>754</v>
      </c>
      <c r="T15" s="7"/>
      <c r="U15" s="7">
        <v>7</v>
      </c>
      <c r="V15" s="7">
        <v>7</v>
      </c>
      <c r="W15" s="8">
        <v>0.25</v>
      </c>
      <c r="X15" s="7"/>
      <c r="Y15" s="19">
        <f>+X15/V15*100</f>
        <v>0</v>
      </c>
      <c r="Z15" s="7"/>
      <c r="AA15" s="7"/>
      <c r="AB15" s="7">
        <v>7</v>
      </c>
      <c r="AC15" s="7">
        <v>7</v>
      </c>
      <c r="AD15" s="8">
        <v>0.25</v>
      </c>
      <c r="AE15" s="7">
        <v>7</v>
      </c>
      <c r="AF15" s="7">
        <v>7</v>
      </c>
      <c r="AG15" s="8">
        <v>0.25</v>
      </c>
      <c r="AH15" s="7">
        <v>7</v>
      </c>
      <c r="AI15" s="7">
        <v>7</v>
      </c>
      <c r="AJ15" s="8">
        <v>0.25</v>
      </c>
      <c r="AK15" s="6"/>
      <c r="AL15" s="7"/>
      <c r="AM15" s="7"/>
      <c r="AN15" s="7" t="e">
        <f t="shared" si="0"/>
        <v>#DIV/0!</v>
      </c>
      <c r="AO15" s="6"/>
      <c r="AP15" s="7"/>
      <c r="AQ15" s="6"/>
      <c r="AR15" s="7"/>
      <c r="AS15" s="6"/>
      <c r="AT15" s="32"/>
    </row>
    <row r="16" spans="2:46" ht="72" hidden="1">
      <c r="B16" s="46"/>
      <c r="C16" s="89"/>
      <c r="D16" s="46"/>
      <c r="E16" s="50"/>
      <c r="F16" s="49"/>
      <c r="G16" s="96"/>
      <c r="H16" s="18" t="s">
        <v>279</v>
      </c>
      <c r="I16" s="18" t="s">
        <v>22</v>
      </c>
      <c r="J16" s="15">
        <v>0.042</v>
      </c>
      <c r="K16" s="15">
        <v>0.022</v>
      </c>
      <c r="L16" s="15">
        <v>0.125</v>
      </c>
      <c r="M16" s="46"/>
      <c r="N16" s="45"/>
      <c r="O16" s="18" t="s">
        <v>289</v>
      </c>
      <c r="P16" s="12" t="s">
        <v>679</v>
      </c>
      <c r="Q16" s="7">
        <v>7</v>
      </c>
      <c r="R16" s="7">
        <v>7</v>
      </c>
      <c r="S16" s="7" t="s">
        <v>755</v>
      </c>
      <c r="T16" s="7"/>
      <c r="U16" s="7">
        <v>7</v>
      </c>
      <c r="V16" s="7">
        <v>7</v>
      </c>
      <c r="W16" s="8">
        <v>0.25</v>
      </c>
      <c r="X16" s="7"/>
      <c r="Y16" s="19">
        <f t="shared" si="1"/>
        <v>0</v>
      </c>
      <c r="Z16" s="7"/>
      <c r="AA16" s="7"/>
      <c r="AB16" s="7">
        <v>7</v>
      </c>
      <c r="AC16" s="7">
        <v>7</v>
      </c>
      <c r="AD16" s="8">
        <v>0.25</v>
      </c>
      <c r="AE16" s="7">
        <v>7</v>
      </c>
      <c r="AF16" s="7">
        <v>7</v>
      </c>
      <c r="AG16" s="8">
        <v>0.25</v>
      </c>
      <c r="AH16" s="7">
        <v>7</v>
      </c>
      <c r="AI16" s="7">
        <v>7</v>
      </c>
      <c r="AJ16" s="8">
        <v>0.25</v>
      </c>
      <c r="AK16" s="6"/>
      <c r="AL16" s="7"/>
      <c r="AM16" s="7"/>
      <c r="AN16" s="7" t="e">
        <f t="shared" si="0"/>
        <v>#DIV/0!</v>
      </c>
      <c r="AO16" s="6"/>
      <c r="AP16" s="7"/>
      <c r="AQ16" s="6"/>
      <c r="AR16" s="7"/>
      <c r="AS16" s="6"/>
      <c r="AT16" s="32"/>
    </row>
    <row r="17" spans="2:46" ht="120" hidden="1">
      <c r="B17" s="46"/>
      <c r="C17" s="89"/>
      <c r="D17" s="46"/>
      <c r="E17" s="50"/>
      <c r="F17" s="49"/>
      <c r="G17" s="96"/>
      <c r="H17" s="18" t="s">
        <v>280</v>
      </c>
      <c r="I17" s="18" t="s">
        <v>23</v>
      </c>
      <c r="J17" s="19">
        <v>0</v>
      </c>
      <c r="K17" s="19">
        <v>1</v>
      </c>
      <c r="L17" s="15">
        <v>0.125</v>
      </c>
      <c r="M17" s="46"/>
      <c r="N17" s="45"/>
      <c r="O17" s="18" t="s">
        <v>290</v>
      </c>
      <c r="P17" s="5" t="s">
        <v>531</v>
      </c>
      <c r="Q17" s="7">
        <v>2</v>
      </c>
      <c r="R17" s="7">
        <v>7</v>
      </c>
      <c r="S17" s="7" t="s">
        <v>756</v>
      </c>
      <c r="T17" s="7"/>
      <c r="U17" s="7">
        <v>4</v>
      </c>
      <c r="V17" s="7">
        <v>4</v>
      </c>
      <c r="W17" s="8">
        <v>0.25</v>
      </c>
      <c r="X17" s="7"/>
      <c r="Y17" s="19">
        <f>+X17/V17*100</f>
        <v>0</v>
      </c>
      <c r="Z17" s="7"/>
      <c r="AA17" s="7"/>
      <c r="AB17" s="7">
        <v>6</v>
      </c>
      <c r="AC17" s="7">
        <v>2</v>
      </c>
      <c r="AD17" s="8">
        <v>0.25</v>
      </c>
      <c r="AE17" s="7">
        <v>7</v>
      </c>
      <c r="AF17" s="7">
        <v>1</v>
      </c>
      <c r="AG17" s="8">
        <v>0.25</v>
      </c>
      <c r="AH17" s="7">
        <v>7</v>
      </c>
      <c r="AI17" s="7">
        <v>0</v>
      </c>
      <c r="AJ17" s="8">
        <v>0.25</v>
      </c>
      <c r="AK17" s="6"/>
      <c r="AL17" s="7"/>
      <c r="AM17" s="7"/>
      <c r="AN17" s="7" t="e">
        <f t="shared" si="0"/>
        <v>#DIV/0!</v>
      </c>
      <c r="AO17" s="6"/>
      <c r="AP17" s="7"/>
      <c r="AQ17" s="6"/>
      <c r="AR17" s="7"/>
      <c r="AS17" s="6"/>
      <c r="AT17" s="32"/>
    </row>
    <row r="18" spans="2:46" ht="108" customHeight="1" hidden="1">
      <c r="B18" s="46"/>
      <c r="C18" s="89"/>
      <c r="D18" s="46"/>
      <c r="E18" s="50"/>
      <c r="F18" s="49"/>
      <c r="G18" s="96"/>
      <c r="H18" s="101" t="s">
        <v>281</v>
      </c>
      <c r="I18" s="101" t="s">
        <v>283</v>
      </c>
      <c r="J18" s="102">
        <v>0</v>
      </c>
      <c r="K18" s="102">
        <v>1</v>
      </c>
      <c r="L18" s="103">
        <v>0.125</v>
      </c>
      <c r="M18" s="104" t="s">
        <v>291</v>
      </c>
      <c r="N18" s="102">
        <v>0.2</v>
      </c>
      <c r="O18" s="105" t="s">
        <v>664</v>
      </c>
      <c r="P18" s="105" t="s">
        <v>32</v>
      </c>
      <c r="Q18" s="106">
        <v>3</v>
      </c>
      <c r="R18" s="107">
        <v>7</v>
      </c>
      <c r="S18" s="107" t="s">
        <v>757</v>
      </c>
      <c r="T18" s="107"/>
      <c r="U18" s="106">
        <v>4</v>
      </c>
      <c r="V18" s="106">
        <v>4</v>
      </c>
      <c r="W18" s="108">
        <v>1</v>
      </c>
      <c r="X18" s="106">
        <v>4</v>
      </c>
      <c r="Y18" s="34">
        <f t="shared" si="1"/>
        <v>100</v>
      </c>
      <c r="Z18" s="107"/>
      <c r="AA18" s="107"/>
      <c r="AB18" s="106">
        <v>5</v>
      </c>
      <c r="AC18" s="106">
        <v>1</v>
      </c>
      <c r="AD18" s="108">
        <v>1</v>
      </c>
      <c r="AE18" s="106">
        <v>7</v>
      </c>
      <c r="AF18" s="106">
        <v>1</v>
      </c>
      <c r="AG18" s="108">
        <v>1</v>
      </c>
      <c r="AH18" s="106">
        <v>7</v>
      </c>
      <c r="AI18" s="106">
        <v>1</v>
      </c>
      <c r="AJ18" s="108">
        <v>1</v>
      </c>
      <c r="AK18" s="109">
        <v>19279967</v>
      </c>
      <c r="AL18" s="107"/>
      <c r="AM18" s="107"/>
      <c r="AN18" s="7" t="e">
        <f t="shared" si="0"/>
        <v>#DIV/0!</v>
      </c>
      <c r="AO18" s="109">
        <v>468938</v>
      </c>
      <c r="AP18" s="107"/>
      <c r="AQ18" s="109">
        <v>492385</v>
      </c>
      <c r="AR18" s="107"/>
      <c r="AS18" s="109">
        <v>517004</v>
      </c>
      <c r="AT18" s="110"/>
    </row>
    <row r="19" spans="2:46" ht="84" hidden="1">
      <c r="B19" s="46"/>
      <c r="C19" s="89"/>
      <c r="D19" s="46"/>
      <c r="E19" s="50"/>
      <c r="F19" s="49" t="s">
        <v>672</v>
      </c>
      <c r="G19" s="111">
        <v>0.35</v>
      </c>
      <c r="H19" s="112" t="s">
        <v>533</v>
      </c>
      <c r="I19" s="112" t="s">
        <v>295</v>
      </c>
      <c r="J19" s="37">
        <v>0</v>
      </c>
      <c r="K19" s="37">
        <v>1</v>
      </c>
      <c r="L19" s="113">
        <v>0.25</v>
      </c>
      <c r="M19" s="49" t="s">
        <v>36</v>
      </c>
      <c r="N19" s="43">
        <v>0.15</v>
      </c>
      <c r="O19" s="114" t="s">
        <v>665</v>
      </c>
      <c r="P19" s="114" t="s">
        <v>534</v>
      </c>
      <c r="Q19" s="37">
        <v>0</v>
      </c>
      <c r="R19" s="115">
        <v>1</v>
      </c>
      <c r="S19" s="115" t="s">
        <v>758</v>
      </c>
      <c r="T19" s="115"/>
      <c r="U19" s="36">
        <v>0</v>
      </c>
      <c r="V19" s="36">
        <v>0</v>
      </c>
      <c r="W19" s="36">
        <v>0</v>
      </c>
      <c r="X19" s="36">
        <v>0</v>
      </c>
      <c r="Y19" s="34" t="e">
        <f t="shared" si="1"/>
        <v>#DIV/0!</v>
      </c>
      <c r="Z19" s="36"/>
      <c r="AA19" s="36"/>
      <c r="AB19" s="37">
        <v>0.2</v>
      </c>
      <c r="AC19" s="37">
        <v>0.65</v>
      </c>
      <c r="AD19" s="113">
        <v>0.5</v>
      </c>
      <c r="AE19" s="37">
        <v>0.6</v>
      </c>
      <c r="AF19" s="37">
        <v>0.4</v>
      </c>
      <c r="AG19" s="116">
        <v>0.4</v>
      </c>
      <c r="AH19" s="37">
        <v>1</v>
      </c>
      <c r="AI19" s="37">
        <v>0.4</v>
      </c>
      <c r="AJ19" s="113">
        <v>0.4</v>
      </c>
      <c r="AK19" s="117"/>
      <c r="AL19" s="35"/>
      <c r="AM19" s="35"/>
      <c r="AN19" s="7" t="e">
        <f t="shared" si="0"/>
        <v>#DIV/0!</v>
      </c>
      <c r="AO19" s="117"/>
      <c r="AP19" s="35"/>
      <c r="AQ19" s="117"/>
      <c r="AR19" s="35"/>
      <c r="AS19" s="117"/>
      <c r="AT19" s="118"/>
    </row>
    <row r="20" spans="2:46" ht="108" hidden="1">
      <c r="B20" s="46" t="s">
        <v>16</v>
      </c>
      <c r="C20" s="89"/>
      <c r="D20" s="46" t="s">
        <v>670</v>
      </c>
      <c r="E20" s="89"/>
      <c r="F20" s="49"/>
      <c r="G20" s="111"/>
      <c r="H20" s="4" t="s">
        <v>292</v>
      </c>
      <c r="I20" s="4" t="s">
        <v>296</v>
      </c>
      <c r="J20" s="119">
        <v>3</v>
      </c>
      <c r="K20" s="119">
        <v>8</v>
      </c>
      <c r="L20" s="1">
        <v>0.25</v>
      </c>
      <c r="M20" s="49"/>
      <c r="N20" s="43"/>
      <c r="O20" s="5" t="s">
        <v>297</v>
      </c>
      <c r="P20" s="5" t="s">
        <v>35</v>
      </c>
      <c r="Q20" s="1">
        <v>0</v>
      </c>
      <c r="R20" s="1">
        <v>0.5</v>
      </c>
      <c r="S20" s="1" t="s">
        <v>759</v>
      </c>
      <c r="T20" s="1"/>
      <c r="U20" s="1">
        <v>0</v>
      </c>
      <c r="V20" s="1">
        <v>0</v>
      </c>
      <c r="W20" s="1">
        <v>0</v>
      </c>
      <c r="X20" s="1"/>
      <c r="Y20" s="1" t="e">
        <f aca="true" t="shared" si="2" ref="Y20:Y51">+X20/V20*100</f>
        <v>#DIV/0!</v>
      </c>
      <c r="Z20" s="1"/>
      <c r="AA20" s="1"/>
      <c r="AB20" s="1">
        <v>0.35</v>
      </c>
      <c r="AC20" s="1">
        <v>0.1</v>
      </c>
      <c r="AD20" s="1">
        <v>0.5</v>
      </c>
      <c r="AE20" s="1">
        <v>0.2</v>
      </c>
      <c r="AF20" s="1">
        <v>0.2</v>
      </c>
      <c r="AG20" s="3">
        <v>0.4</v>
      </c>
      <c r="AH20" s="1">
        <v>0.2</v>
      </c>
      <c r="AI20" s="1">
        <v>0.2</v>
      </c>
      <c r="AJ20" s="1">
        <v>0.4</v>
      </c>
      <c r="AK20" s="6"/>
      <c r="AL20" s="7"/>
      <c r="AM20" s="7"/>
      <c r="AN20" s="7" t="e">
        <f t="shared" si="0"/>
        <v>#DIV/0!</v>
      </c>
      <c r="AO20" s="6"/>
      <c r="AP20" s="7"/>
      <c r="AQ20" s="6"/>
      <c r="AR20" s="7"/>
      <c r="AS20" s="6"/>
      <c r="AT20" s="32"/>
    </row>
    <row r="21" spans="2:46" ht="144" hidden="1">
      <c r="B21" s="46"/>
      <c r="C21" s="89"/>
      <c r="D21" s="46"/>
      <c r="E21" s="89"/>
      <c r="F21" s="49"/>
      <c r="G21" s="111"/>
      <c r="H21" s="4" t="s">
        <v>293</v>
      </c>
      <c r="I21" s="4" t="s">
        <v>33</v>
      </c>
      <c r="J21" s="19">
        <v>326</v>
      </c>
      <c r="K21" s="19">
        <v>126</v>
      </c>
      <c r="L21" s="1">
        <v>0.2</v>
      </c>
      <c r="M21" s="49"/>
      <c r="N21" s="43"/>
      <c r="O21" s="5" t="s">
        <v>717</v>
      </c>
      <c r="P21" s="5" t="s">
        <v>718</v>
      </c>
      <c r="Q21" s="2">
        <v>0</v>
      </c>
      <c r="R21" s="2">
        <v>1</v>
      </c>
      <c r="S21" s="119" t="s">
        <v>760</v>
      </c>
      <c r="T21" s="2"/>
      <c r="U21" s="2">
        <v>0</v>
      </c>
      <c r="V21" s="2">
        <v>0</v>
      </c>
      <c r="W21" s="2">
        <v>0</v>
      </c>
      <c r="X21" s="2"/>
      <c r="Y21" s="1" t="e">
        <f t="shared" si="2"/>
        <v>#DIV/0!</v>
      </c>
      <c r="Z21" s="1"/>
      <c r="AA21" s="2"/>
      <c r="AB21" s="2">
        <v>0</v>
      </c>
      <c r="AC21" s="2">
        <v>0</v>
      </c>
      <c r="AD21" s="2">
        <v>0</v>
      </c>
      <c r="AE21" s="2">
        <v>1</v>
      </c>
      <c r="AF21" s="2">
        <v>1</v>
      </c>
      <c r="AG21" s="1">
        <v>0.1</v>
      </c>
      <c r="AH21" s="2">
        <v>0</v>
      </c>
      <c r="AI21" s="2">
        <v>0</v>
      </c>
      <c r="AJ21" s="2">
        <v>0</v>
      </c>
      <c r="AK21" s="6"/>
      <c r="AL21" s="7"/>
      <c r="AM21" s="7"/>
      <c r="AN21" s="7" t="e">
        <f t="shared" si="0"/>
        <v>#DIV/0!</v>
      </c>
      <c r="AO21" s="6"/>
      <c r="AP21" s="7"/>
      <c r="AQ21" s="6"/>
      <c r="AR21" s="7"/>
      <c r="AS21" s="6"/>
      <c r="AT21" s="32"/>
    </row>
    <row r="22" spans="2:46" ht="48" customHeight="1" hidden="1">
      <c r="B22" s="46"/>
      <c r="C22" s="89"/>
      <c r="D22" s="46"/>
      <c r="E22" s="89"/>
      <c r="F22" s="49"/>
      <c r="G22" s="111"/>
      <c r="H22" s="4" t="s">
        <v>294</v>
      </c>
      <c r="I22" s="4" t="s">
        <v>34</v>
      </c>
      <c r="J22" s="19">
        <v>0</v>
      </c>
      <c r="K22" s="19">
        <v>6</v>
      </c>
      <c r="L22" s="1">
        <v>0.15</v>
      </c>
      <c r="M22" s="48"/>
      <c r="N22" s="44"/>
      <c r="O22" s="5" t="s">
        <v>719</v>
      </c>
      <c r="P22" s="5" t="s">
        <v>720</v>
      </c>
      <c r="Q22" s="2">
        <v>0</v>
      </c>
      <c r="R22" s="1">
        <v>0.4</v>
      </c>
      <c r="S22" s="1" t="s">
        <v>761</v>
      </c>
      <c r="T22" s="1"/>
      <c r="U22" s="1">
        <v>0</v>
      </c>
      <c r="V22" s="1">
        <v>0</v>
      </c>
      <c r="W22" s="1">
        <v>0</v>
      </c>
      <c r="X22" s="1"/>
      <c r="Y22" s="1" t="e">
        <f t="shared" si="2"/>
        <v>#DIV/0!</v>
      </c>
      <c r="Z22" s="1"/>
      <c r="AA22" s="1"/>
      <c r="AB22" s="1">
        <v>0</v>
      </c>
      <c r="AC22" s="1">
        <v>0</v>
      </c>
      <c r="AD22" s="1">
        <v>0</v>
      </c>
      <c r="AE22" s="1">
        <v>0.2</v>
      </c>
      <c r="AF22" s="1">
        <v>0.2</v>
      </c>
      <c r="AG22" s="1">
        <v>0.1</v>
      </c>
      <c r="AH22" s="1">
        <v>0.4</v>
      </c>
      <c r="AI22" s="1">
        <v>0.2</v>
      </c>
      <c r="AJ22" s="1">
        <v>0.2</v>
      </c>
      <c r="AK22" s="6"/>
      <c r="AL22" s="7"/>
      <c r="AM22" s="7"/>
      <c r="AN22" s="7" t="e">
        <f t="shared" si="0"/>
        <v>#DIV/0!</v>
      </c>
      <c r="AO22" s="6"/>
      <c r="AP22" s="7"/>
      <c r="AQ22" s="6"/>
      <c r="AR22" s="7"/>
      <c r="AS22" s="6"/>
      <c r="AT22" s="32"/>
    </row>
    <row r="23" spans="2:46" ht="84" hidden="1">
      <c r="B23" s="46"/>
      <c r="C23" s="89"/>
      <c r="D23" s="46"/>
      <c r="E23" s="89"/>
      <c r="F23" s="49"/>
      <c r="G23" s="111"/>
      <c r="H23" s="120" t="s">
        <v>715</v>
      </c>
      <c r="I23" s="120" t="s">
        <v>716</v>
      </c>
      <c r="J23" s="24" t="s">
        <v>59</v>
      </c>
      <c r="K23" s="121">
        <v>0.4</v>
      </c>
      <c r="L23" s="11">
        <v>0.15</v>
      </c>
      <c r="M23" s="46" t="s">
        <v>298</v>
      </c>
      <c r="N23" s="45">
        <v>0.16</v>
      </c>
      <c r="O23" s="18" t="s">
        <v>299</v>
      </c>
      <c r="P23" s="5" t="s">
        <v>37</v>
      </c>
      <c r="Q23" s="7">
        <v>0</v>
      </c>
      <c r="R23" s="7">
        <v>1</v>
      </c>
      <c r="S23" s="119" t="s">
        <v>762</v>
      </c>
      <c r="T23" s="7"/>
      <c r="U23" s="7">
        <v>1</v>
      </c>
      <c r="V23" s="7">
        <v>1</v>
      </c>
      <c r="W23" s="8">
        <v>0.5</v>
      </c>
      <c r="X23" s="7"/>
      <c r="Y23" s="1">
        <f t="shared" si="2"/>
        <v>0</v>
      </c>
      <c r="Z23" s="7"/>
      <c r="AA23" s="7"/>
      <c r="AB23" s="7">
        <v>0</v>
      </c>
      <c r="AC23" s="7">
        <v>0</v>
      </c>
      <c r="AD23" s="7">
        <v>0</v>
      </c>
      <c r="AE23" s="7">
        <v>0</v>
      </c>
      <c r="AF23" s="7">
        <v>0</v>
      </c>
      <c r="AG23" s="7">
        <v>0</v>
      </c>
      <c r="AH23" s="7">
        <v>0</v>
      </c>
      <c r="AI23" s="7">
        <v>0</v>
      </c>
      <c r="AJ23" s="7">
        <v>0</v>
      </c>
      <c r="AK23" s="6"/>
      <c r="AL23" s="7"/>
      <c r="AM23" s="7"/>
      <c r="AN23" s="7" t="e">
        <f t="shared" si="0"/>
        <v>#DIV/0!</v>
      </c>
      <c r="AO23" s="6"/>
      <c r="AP23" s="7"/>
      <c r="AQ23" s="6"/>
      <c r="AR23" s="7"/>
      <c r="AS23" s="6">
        <v>50000</v>
      </c>
      <c r="AT23" s="32"/>
    </row>
    <row r="24" spans="2:46" ht="48" hidden="1">
      <c r="B24" s="46"/>
      <c r="C24" s="89"/>
      <c r="D24" s="46"/>
      <c r="E24" s="89"/>
      <c r="F24" s="49"/>
      <c r="G24" s="111"/>
      <c r="H24" s="122"/>
      <c r="I24" s="122"/>
      <c r="J24" s="123"/>
      <c r="K24" s="124"/>
      <c r="L24" s="125"/>
      <c r="M24" s="46"/>
      <c r="N24" s="45"/>
      <c r="O24" s="18" t="s">
        <v>300</v>
      </c>
      <c r="P24" s="5" t="s">
        <v>38</v>
      </c>
      <c r="Q24" s="27">
        <v>0</v>
      </c>
      <c r="R24" s="27">
        <v>1</v>
      </c>
      <c r="S24" s="1" t="s">
        <v>763</v>
      </c>
      <c r="T24" s="27"/>
      <c r="U24" s="27">
        <v>0.1</v>
      </c>
      <c r="V24" s="27">
        <v>0.1</v>
      </c>
      <c r="W24" s="27">
        <v>0.5</v>
      </c>
      <c r="X24" s="27"/>
      <c r="Y24" s="1">
        <f t="shared" si="2"/>
        <v>0</v>
      </c>
      <c r="Z24" s="27"/>
      <c r="AA24" s="27"/>
      <c r="AB24" s="1">
        <v>0.5</v>
      </c>
      <c r="AC24" s="1">
        <v>0.4</v>
      </c>
      <c r="AD24" s="1">
        <v>1</v>
      </c>
      <c r="AE24" s="1">
        <v>0.75</v>
      </c>
      <c r="AF24" s="1">
        <v>0.35</v>
      </c>
      <c r="AG24" s="1">
        <v>1</v>
      </c>
      <c r="AH24" s="1">
        <v>1</v>
      </c>
      <c r="AI24" s="1">
        <v>0.25</v>
      </c>
      <c r="AJ24" s="1">
        <v>1</v>
      </c>
      <c r="AK24" s="6"/>
      <c r="AL24" s="7"/>
      <c r="AM24" s="7"/>
      <c r="AN24" s="7" t="e">
        <f t="shared" si="0"/>
        <v>#DIV/0!</v>
      </c>
      <c r="AO24" s="6"/>
      <c r="AP24" s="7"/>
      <c r="AQ24" s="6"/>
      <c r="AR24" s="7"/>
      <c r="AS24" s="6"/>
      <c r="AT24" s="32"/>
    </row>
    <row r="25" spans="2:46" ht="48" hidden="1">
      <c r="B25" s="46"/>
      <c r="C25" s="89"/>
      <c r="D25" s="46"/>
      <c r="E25" s="89"/>
      <c r="F25" s="49"/>
      <c r="G25" s="111"/>
      <c r="H25" s="122"/>
      <c r="I25" s="122"/>
      <c r="J25" s="123"/>
      <c r="K25" s="124"/>
      <c r="L25" s="125"/>
      <c r="M25" s="126" t="s">
        <v>39</v>
      </c>
      <c r="N25" s="45">
        <v>0.15</v>
      </c>
      <c r="O25" s="18" t="s">
        <v>301</v>
      </c>
      <c r="P25" s="5" t="s">
        <v>40</v>
      </c>
      <c r="Q25" s="1">
        <v>0</v>
      </c>
      <c r="R25" s="1">
        <v>1</v>
      </c>
      <c r="S25" s="119" t="s">
        <v>764</v>
      </c>
      <c r="T25" s="1"/>
      <c r="U25" s="1">
        <v>0</v>
      </c>
      <c r="V25" s="1">
        <v>0</v>
      </c>
      <c r="W25" s="1">
        <v>0</v>
      </c>
      <c r="X25" s="1"/>
      <c r="Y25" s="1" t="e">
        <f t="shared" si="2"/>
        <v>#DIV/0!</v>
      </c>
      <c r="Z25" s="1"/>
      <c r="AA25" s="1"/>
      <c r="AB25" s="1">
        <v>1</v>
      </c>
      <c r="AC25" s="1">
        <v>1</v>
      </c>
      <c r="AD25" s="1">
        <v>0.8</v>
      </c>
      <c r="AE25" s="1">
        <v>1</v>
      </c>
      <c r="AF25" s="1">
        <v>1</v>
      </c>
      <c r="AG25" s="1">
        <v>0.5</v>
      </c>
      <c r="AH25" s="1">
        <v>1</v>
      </c>
      <c r="AI25" s="1">
        <v>1</v>
      </c>
      <c r="AJ25" s="1">
        <v>0.5</v>
      </c>
      <c r="AK25" s="6">
        <v>200000</v>
      </c>
      <c r="AL25" s="7"/>
      <c r="AM25" s="7"/>
      <c r="AN25" s="7" t="e">
        <f t="shared" si="0"/>
        <v>#DIV/0!</v>
      </c>
      <c r="AO25" s="6">
        <v>200000</v>
      </c>
      <c r="AP25" s="7"/>
      <c r="AQ25" s="6">
        <v>205000</v>
      </c>
      <c r="AR25" s="7"/>
      <c r="AS25" s="6">
        <v>150000</v>
      </c>
      <c r="AT25" s="32"/>
    </row>
    <row r="26" spans="2:46" ht="60" hidden="1">
      <c r="B26" s="46"/>
      <c r="C26" s="89"/>
      <c r="D26" s="46"/>
      <c r="E26" s="89"/>
      <c r="F26" s="49"/>
      <c r="G26" s="111"/>
      <c r="H26" s="122"/>
      <c r="I26" s="122"/>
      <c r="J26" s="123"/>
      <c r="K26" s="124"/>
      <c r="L26" s="125"/>
      <c r="M26" s="126"/>
      <c r="N26" s="45"/>
      <c r="O26" s="18" t="s">
        <v>302</v>
      </c>
      <c r="P26" s="5" t="s">
        <v>199</v>
      </c>
      <c r="Q26" s="1">
        <v>0</v>
      </c>
      <c r="R26" s="1">
        <v>0.3</v>
      </c>
      <c r="S26" s="1" t="s">
        <v>765</v>
      </c>
      <c r="T26" s="1"/>
      <c r="U26" s="1">
        <v>0</v>
      </c>
      <c r="V26" s="1">
        <v>0</v>
      </c>
      <c r="W26" s="1">
        <v>0</v>
      </c>
      <c r="X26" s="1"/>
      <c r="Y26" s="1" t="e">
        <f t="shared" si="2"/>
        <v>#DIV/0!</v>
      </c>
      <c r="Z26" s="1"/>
      <c r="AA26" s="1"/>
      <c r="AB26" s="1">
        <v>0.1</v>
      </c>
      <c r="AC26" s="1">
        <v>0.1</v>
      </c>
      <c r="AD26" s="1">
        <v>0.2</v>
      </c>
      <c r="AE26" s="1">
        <v>0.2</v>
      </c>
      <c r="AF26" s="1">
        <v>0.1</v>
      </c>
      <c r="AG26" s="1">
        <v>0.5</v>
      </c>
      <c r="AH26" s="1">
        <v>0.3</v>
      </c>
      <c r="AI26" s="1">
        <v>0.1</v>
      </c>
      <c r="AJ26" s="1">
        <v>0.5</v>
      </c>
      <c r="AK26" s="6"/>
      <c r="AL26" s="7"/>
      <c r="AM26" s="7"/>
      <c r="AN26" s="7" t="e">
        <f t="shared" si="0"/>
        <v>#DIV/0!</v>
      </c>
      <c r="AO26" s="6"/>
      <c r="AP26" s="7"/>
      <c r="AQ26" s="6"/>
      <c r="AR26" s="7"/>
      <c r="AS26" s="6"/>
      <c r="AT26" s="32"/>
    </row>
    <row r="27" spans="2:46" ht="60" hidden="1">
      <c r="B27" s="46"/>
      <c r="C27" s="89"/>
      <c r="D27" s="46"/>
      <c r="E27" s="89"/>
      <c r="F27" s="49"/>
      <c r="G27" s="111"/>
      <c r="H27" s="127"/>
      <c r="I27" s="127"/>
      <c r="J27" s="128"/>
      <c r="K27" s="129"/>
      <c r="L27" s="130"/>
      <c r="M27" s="47" t="s">
        <v>41</v>
      </c>
      <c r="N27" s="42">
        <v>0.12</v>
      </c>
      <c r="O27" s="18" t="s">
        <v>303</v>
      </c>
      <c r="P27" s="5" t="s">
        <v>200</v>
      </c>
      <c r="Q27" s="7">
        <v>0</v>
      </c>
      <c r="R27" s="7">
        <v>7</v>
      </c>
      <c r="S27" s="119" t="s">
        <v>766</v>
      </c>
      <c r="T27" s="7"/>
      <c r="U27" s="7">
        <v>3</v>
      </c>
      <c r="V27" s="7">
        <v>3</v>
      </c>
      <c r="W27" s="7">
        <v>16.66</v>
      </c>
      <c r="X27" s="7"/>
      <c r="Y27" s="1">
        <f t="shared" si="2"/>
        <v>0</v>
      </c>
      <c r="Z27" s="7"/>
      <c r="AA27" s="7"/>
      <c r="AB27" s="7">
        <v>5</v>
      </c>
      <c r="AC27" s="7">
        <v>2</v>
      </c>
      <c r="AD27" s="7">
        <v>16.66</v>
      </c>
      <c r="AE27" s="7">
        <v>7</v>
      </c>
      <c r="AF27" s="7">
        <v>2</v>
      </c>
      <c r="AG27" s="7">
        <v>14.3</v>
      </c>
      <c r="AH27" s="7">
        <v>7</v>
      </c>
      <c r="AI27" s="7">
        <v>0</v>
      </c>
      <c r="AJ27" s="7">
        <v>16.66</v>
      </c>
      <c r="AK27" s="6">
        <v>500000</v>
      </c>
      <c r="AL27" s="7"/>
      <c r="AM27" s="7"/>
      <c r="AN27" s="7" t="e">
        <f t="shared" si="0"/>
        <v>#DIV/0!</v>
      </c>
      <c r="AO27" s="6">
        <v>200000</v>
      </c>
      <c r="AP27" s="7"/>
      <c r="AQ27" s="6">
        <v>150000</v>
      </c>
      <c r="AR27" s="7"/>
      <c r="AS27" s="6"/>
      <c r="AT27" s="32"/>
    </row>
    <row r="28" spans="2:46" ht="36" hidden="1">
      <c r="B28" s="46" t="s">
        <v>16</v>
      </c>
      <c r="C28" s="89"/>
      <c r="D28" s="46" t="s">
        <v>670</v>
      </c>
      <c r="E28" s="89"/>
      <c r="F28" s="49"/>
      <c r="G28" s="111"/>
      <c r="H28" s="50"/>
      <c r="I28" s="50"/>
      <c r="J28" s="50"/>
      <c r="K28" s="50"/>
      <c r="L28" s="25"/>
      <c r="M28" s="49"/>
      <c r="N28" s="43"/>
      <c r="O28" s="18" t="s">
        <v>662</v>
      </c>
      <c r="P28" s="5" t="s">
        <v>661</v>
      </c>
      <c r="Q28" s="8">
        <v>0.6</v>
      </c>
      <c r="R28" s="8">
        <v>1</v>
      </c>
      <c r="S28" s="1" t="s">
        <v>767</v>
      </c>
      <c r="T28" s="8"/>
      <c r="U28" s="8">
        <v>0.7</v>
      </c>
      <c r="V28" s="8">
        <v>0.1</v>
      </c>
      <c r="W28" s="7">
        <v>16.66</v>
      </c>
      <c r="X28" s="8"/>
      <c r="Y28" s="1">
        <f t="shared" si="2"/>
        <v>0</v>
      </c>
      <c r="Z28" s="8"/>
      <c r="AA28" s="8"/>
      <c r="AB28" s="8">
        <v>0.8</v>
      </c>
      <c r="AC28" s="8">
        <v>0.1</v>
      </c>
      <c r="AD28" s="7">
        <v>16.66</v>
      </c>
      <c r="AE28" s="8">
        <v>0.9</v>
      </c>
      <c r="AF28" s="8">
        <v>0.1</v>
      </c>
      <c r="AG28" s="7">
        <v>14.3</v>
      </c>
      <c r="AH28" s="8">
        <v>1</v>
      </c>
      <c r="AI28" s="8">
        <v>0.1</v>
      </c>
      <c r="AJ28" s="7">
        <v>16.66</v>
      </c>
      <c r="AK28" s="6"/>
      <c r="AL28" s="7"/>
      <c r="AM28" s="7"/>
      <c r="AN28" s="7" t="e">
        <f t="shared" si="0"/>
        <v>#DIV/0!</v>
      </c>
      <c r="AO28" s="6"/>
      <c r="AP28" s="7"/>
      <c r="AQ28" s="6"/>
      <c r="AR28" s="7"/>
      <c r="AS28" s="6"/>
      <c r="AT28" s="32"/>
    </row>
    <row r="29" spans="2:46" ht="48" hidden="1">
      <c r="B29" s="46"/>
      <c r="C29" s="89"/>
      <c r="D29" s="46"/>
      <c r="E29" s="89"/>
      <c r="F29" s="49"/>
      <c r="G29" s="111"/>
      <c r="H29" s="50"/>
      <c r="I29" s="50"/>
      <c r="J29" s="50"/>
      <c r="K29" s="50"/>
      <c r="L29" s="25"/>
      <c r="M29" s="49"/>
      <c r="N29" s="43"/>
      <c r="O29" s="18" t="s">
        <v>663</v>
      </c>
      <c r="P29" s="5" t="s">
        <v>42</v>
      </c>
      <c r="Q29" s="1">
        <v>0</v>
      </c>
      <c r="R29" s="1">
        <v>1</v>
      </c>
      <c r="S29" s="119" t="s">
        <v>768</v>
      </c>
      <c r="T29" s="1"/>
      <c r="U29" s="1">
        <v>1</v>
      </c>
      <c r="V29" s="1">
        <v>1</v>
      </c>
      <c r="W29" s="7">
        <v>16.66</v>
      </c>
      <c r="X29" s="1"/>
      <c r="Y29" s="1">
        <f t="shared" si="2"/>
        <v>0</v>
      </c>
      <c r="Z29" s="1"/>
      <c r="AA29" s="1"/>
      <c r="AB29" s="1">
        <v>1</v>
      </c>
      <c r="AC29" s="1">
        <v>1</v>
      </c>
      <c r="AD29" s="7">
        <v>16.66</v>
      </c>
      <c r="AE29" s="1">
        <v>1</v>
      </c>
      <c r="AF29" s="1">
        <v>1</v>
      </c>
      <c r="AG29" s="7">
        <v>14.3</v>
      </c>
      <c r="AH29" s="1">
        <v>1</v>
      </c>
      <c r="AI29" s="1">
        <v>1</v>
      </c>
      <c r="AJ29" s="7">
        <v>16.66</v>
      </c>
      <c r="AK29" s="6"/>
      <c r="AL29" s="7"/>
      <c r="AM29" s="7"/>
      <c r="AN29" s="7" t="e">
        <f t="shared" si="0"/>
        <v>#DIV/0!</v>
      </c>
      <c r="AO29" s="6"/>
      <c r="AP29" s="7"/>
      <c r="AQ29" s="6"/>
      <c r="AR29" s="7"/>
      <c r="AS29" s="6"/>
      <c r="AT29" s="32"/>
    </row>
    <row r="30" spans="2:46" ht="48" hidden="1">
      <c r="B30" s="46"/>
      <c r="C30" s="89"/>
      <c r="D30" s="46"/>
      <c r="E30" s="89"/>
      <c r="F30" s="49"/>
      <c r="G30" s="111"/>
      <c r="H30" s="50"/>
      <c r="I30" s="50"/>
      <c r="J30" s="50"/>
      <c r="K30" s="50"/>
      <c r="L30" s="25"/>
      <c r="M30" s="49"/>
      <c r="N30" s="43"/>
      <c r="O30" s="18" t="s">
        <v>304</v>
      </c>
      <c r="P30" s="5" t="s">
        <v>43</v>
      </c>
      <c r="Q30" s="1">
        <v>0</v>
      </c>
      <c r="R30" s="1">
        <v>1</v>
      </c>
      <c r="S30" s="1" t="s">
        <v>769</v>
      </c>
      <c r="T30" s="1"/>
      <c r="U30" s="1">
        <v>0.4</v>
      </c>
      <c r="V30" s="1">
        <v>0.4</v>
      </c>
      <c r="W30" s="7">
        <v>16.66</v>
      </c>
      <c r="X30" s="1"/>
      <c r="Y30" s="1">
        <f t="shared" si="2"/>
        <v>0</v>
      </c>
      <c r="Z30" s="1"/>
      <c r="AA30" s="1"/>
      <c r="AB30" s="1">
        <v>0.6</v>
      </c>
      <c r="AC30" s="1">
        <v>0.2</v>
      </c>
      <c r="AD30" s="7">
        <v>16.66</v>
      </c>
      <c r="AE30" s="1">
        <v>0.8</v>
      </c>
      <c r="AF30" s="1">
        <v>0.2</v>
      </c>
      <c r="AG30" s="7">
        <v>14.3</v>
      </c>
      <c r="AH30" s="1">
        <v>1</v>
      </c>
      <c r="AI30" s="1">
        <v>0.2</v>
      </c>
      <c r="AJ30" s="7">
        <v>16.66</v>
      </c>
      <c r="AK30" s="6"/>
      <c r="AL30" s="7"/>
      <c r="AM30" s="7"/>
      <c r="AN30" s="7" t="e">
        <f t="shared" si="0"/>
        <v>#DIV/0!</v>
      </c>
      <c r="AO30" s="6"/>
      <c r="AP30" s="7"/>
      <c r="AQ30" s="6"/>
      <c r="AR30" s="7"/>
      <c r="AS30" s="6"/>
      <c r="AT30" s="32"/>
    </row>
    <row r="31" spans="2:46" ht="96" hidden="1">
      <c r="B31" s="46"/>
      <c r="C31" s="89"/>
      <c r="D31" s="46"/>
      <c r="E31" s="89"/>
      <c r="F31" s="49"/>
      <c r="G31" s="111"/>
      <c r="H31" s="50"/>
      <c r="I31" s="50"/>
      <c r="J31" s="50"/>
      <c r="K31" s="50"/>
      <c r="L31" s="25"/>
      <c r="M31" s="49"/>
      <c r="N31" s="43"/>
      <c r="O31" s="18" t="s">
        <v>305</v>
      </c>
      <c r="P31" s="5" t="s">
        <v>307</v>
      </c>
      <c r="Q31" s="7">
        <v>0</v>
      </c>
      <c r="R31" s="7">
        <v>7</v>
      </c>
      <c r="S31" s="119" t="s">
        <v>770</v>
      </c>
      <c r="T31" s="7"/>
      <c r="U31" s="7">
        <v>3</v>
      </c>
      <c r="V31" s="7">
        <v>3</v>
      </c>
      <c r="W31" s="7">
        <v>16.66</v>
      </c>
      <c r="X31" s="7"/>
      <c r="Y31" s="1">
        <f t="shared" si="2"/>
        <v>0</v>
      </c>
      <c r="Z31" s="7"/>
      <c r="AA31" s="7"/>
      <c r="AB31" s="7">
        <v>5</v>
      </c>
      <c r="AC31" s="7">
        <v>2</v>
      </c>
      <c r="AD31" s="7">
        <v>16.66</v>
      </c>
      <c r="AE31" s="7">
        <v>6</v>
      </c>
      <c r="AF31" s="7">
        <v>1</v>
      </c>
      <c r="AG31" s="7">
        <v>14.3</v>
      </c>
      <c r="AH31" s="7">
        <v>7</v>
      </c>
      <c r="AI31" s="7">
        <v>1</v>
      </c>
      <c r="AJ31" s="7">
        <v>16.66</v>
      </c>
      <c r="AK31" s="6"/>
      <c r="AL31" s="7"/>
      <c r="AM31" s="7"/>
      <c r="AN31" s="7" t="e">
        <f t="shared" si="0"/>
        <v>#DIV/0!</v>
      </c>
      <c r="AO31" s="6"/>
      <c r="AP31" s="7"/>
      <c r="AQ31" s="6"/>
      <c r="AR31" s="7"/>
      <c r="AS31" s="6"/>
      <c r="AT31" s="32"/>
    </row>
    <row r="32" spans="2:46" ht="72" hidden="1">
      <c r="B32" s="46"/>
      <c r="C32" s="89"/>
      <c r="D32" s="46"/>
      <c r="E32" s="89"/>
      <c r="F32" s="49"/>
      <c r="G32" s="111"/>
      <c r="H32" s="50"/>
      <c r="I32" s="50"/>
      <c r="J32" s="50"/>
      <c r="K32" s="50"/>
      <c r="L32" s="25"/>
      <c r="M32" s="49"/>
      <c r="N32" s="43"/>
      <c r="O32" s="4" t="s">
        <v>306</v>
      </c>
      <c r="P32" s="4" t="s">
        <v>308</v>
      </c>
      <c r="Q32" s="7">
        <v>0</v>
      </c>
      <c r="R32" s="7">
        <v>6</v>
      </c>
      <c r="S32" s="1" t="s">
        <v>771</v>
      </c>
      <c r="T32" s="7"/>
      <c r="U32" s="7">
        <v>2</v>
      </c>
      <c r="V32" s="7">
        <v>2</v>
      </c>
      <c r="W32" s="7">
        <v>16.7</v>
      </c>
      <c r="X32" s="7"/>
      <c r="Y32" s="1">
        <f t="shared" si="2"/>
        <v>0</v>
      </c>
      <c r="Z32" s="7"/>
      <c r="AA32" s="7"/>
      <c r="AB32" s="7">
        <v>3</v>
      </c>
      <c r="AC32" s="7">
        <v>1</v>
      </c>
      <c r="AD32" s="7">
        <v>16.7</v>
      </c>
      <c r="AE32" s="7">
        <v>4</v>
      </c>
      <c r="AF32" s="7">
        <v>1</v>
      </c>
      <c r="AG32" s="7">
        <v>14.3</v>
      </c>
      <c r="AH32" s="7">
        <v>6</v>
      </c>
      <c r="AI32" s="7">
        <v>2</v>
      </c>
      <c r="AJ32" s="7">
        <v>16.7</v>
      </c>
      <c r="AK32" s="6"/>
      <c r="AL32" s="7"/>
      <c r="AM32" s="7"/>
      <c r="AN32" s="7" t="e">
        <f t="shared" si="0"/>
        <v>#DIV/0!</v>
      </c>
      <c r="AO32" s="6"/>
      <c r="AP32" s="7"/>
      <c r="AQ32" s="6"/>
      <c r="AR32" s="7"/>
      <c r="AS32" s="6"/>
      <c r="AT32" s="32"/>
    </row>
    <row r="33" spans="2:46" ht="96" hidden="1">
      <c r="B33" s="46" t="s">
        <v>16</v>
      </c>
      <c r="C33" s="131"/>
      <c r="D33" s="46" t="s">
        <v>670</v>
      </c>
      <c r="E33" s="131"/>
      <c r="F33" s="49"/>
      <c r="G33" s="111"/>
      <c r="H33" s="50"/>
      <c r="I33" s="50"/>
      <c r="J33" s="50"/>
      <c r="K33" s="50"/>
      <c r="L33" s="25"/>
      <c r="M33" s="48"/>
      <c r="N33" s="44"/>
      <c r="O33" s="4" t="s">
        <v>713</v>
      </c>
      <c r="P33" s="4" t="s">
        <v>529</v>
      </c>
      <c r="Q33" s="7">
        <v>0</v>
      </c>
      <c r="R33" s="7">
        <v>1</v>
      </c>
      <c r="S33" s="119" t="s">
        <v>772</v>
      </c>
      <c r="T33" s="7"/>
      <c r="U33" s="7">
        <v>0</v>
      </c>
      <c r="V33" s="7">
        <v>0</v>
      </c>
      <c r="W33" s="7">
        <v>0</v>
      </c>
      <c r="X33" s="7"/>
      <c r="Y33" s="1" t="e">
        <f t="shared" si="2"/>
        <v>#DIV/0!</v>
      </c>
      <c r="Z33" s="7"/>
      <c r="AA33" s="7"/>
      <c r="AB33" s="7">
        <v>0</v>
      </c>
      <c r="AC33" s="7">
        <v>0</v>
      </c>
      <c r="AD33" s="7">
        <v>0</v>
      </c>
      <c r="AE33" s="7">
        <v>1</v>
      </c>
      <c r="AF33" s="7">
        <v>1</v>
      </c>
      <c r="AG33" s="7">
        <v>14.2</v>
      </c>
      <c r="AH33" s="7">
        <v>0</v>
      </c>
      <c r="AI33" s="7">
        <v>0</v>
      </c>
      <c r="AJ33" s="7">
        <v>0</v>
      </c>
      <c r="AK33" s="6"/>
      <c r="AL33" s="7"/>
      <c r="AM33" s="7"/>
      <c r="AN33" s="7" t="e">
        <f t="shared" si="0"/>
        <v>#DIV/0!</v>
      </c>
      <c r="AO33" s="6"/>
      <c r="AP33" s="7"/>
      <c r="AQ33" s="6"/>
      <c r="AR33" s="7"/>
      <c r="AS33" s="6"/>
      <c r="AT33" s="32"/>
    </row>
    <row r="34" spans="2:46" ht="60" customHeight="1" hidden="1">
      <c r="B34" s="46"/>
      <c r="C34" s="131"/>
      <c r="D34" s="46"/>
      <c r="E34" s="131"/>
      <c r="F34" s="49"/>
      <c r="G34" s="111"/>
      <c r="H34" s="50"/>
      <c r="I34" s="50"/>
      <c r="J34" s="50"/>
      <c r="K34" s="50"/>
      <c r="L34" s="25"/>
      <c r="M34" s="47" t="s">
        <v>123</v>
      </c>
      <c r="N34" s="42">
        <v>0.15</v>
      </c>
      <c r="O34" s="5" t="s">
        <v>309</v>
      </c>
      <c r="P34" s="5" t="s">
        <v>535</v>
      </c>
      <c r="Q34" s="7">
        <v>23</v>
      </c>
      <c r="R34" s="7">
        <v>41</v>
      </c>
      <c r="S34" s="1" t="s">
        <v>773</v>
      </c>
      <c r="T34" s="7"/>
      <c r="U34" s="7">
        <v>32</v>
      </c>
      <c r="V34" s="7">
        <v>9</v>
      </c>
      <c r="W34" s="7">
        <v>50</v>
      </c>
      <c r="X34" s="7"/>
      <c r="Y34" s="1">
        <f t="shared" si="2"/>
        <v>0</v>
      </c>
      <c r="Z34" s="7"/>
      <c r="AA34" s="7"/>
      <c r="AB34" s="7">
        <v>34</v>
      </c>
      <c r="AC34" s="7">
        <v>2</v>
      </c>
      <c r="AD34" s="7">
        <v>16.66</v>
      </c>
      <c r="AE34" s="7">
        <v>36</v>
      </c>
      <c r="AF34" s="7">
        <v>2</v>
      </c>
      <c r="AG34" s="7">
        <v>14.3</v>
      </c>
      <c r="AH34" s="7">
        <v>41</v>
      </c>
      <c r="AI34" s="7">
        <v>5</v>
      </c>
      <c r="AJ34" s="7">
        <v>16.66</v>
      </c>
      <c r="AK34" s="6">
        <v>1895505</v>
      </c>
      <c r="AL34" s="7"/>
      <c r="AM34" s="7"/>
      <c r="AN34" s="7" t="e">
        <f t="shared" si="0"/>
        <v>#DIV/0!</v>
      </c>
      <c r="AO34" s="6">
        <v>300000</v>
      </c>
      <c r="AP34" s="7"/>
      <c r="AQ34" s="6">
        <v>2109914</v>
      </c>
      <c r="AR34" s="7"/>
      <c r="AS34" s="6">
        <v>115410</v>
      </c>
      <c r="AT34" s="32"/>
    </row>
    <row r="35" spans="2:46" ht="48" hidden="1">
      <c r="B35" s="46"/>
      <c r="C35" s="131"/>
      <c r="D35" s="46"/>
      <c r="E35" s="131"/>
      <c r="F35" s="49"/>
      <c r="G35" s="111"/>
      <c r="H35" s="50"/>
      <c r="I35" s="50"/>
      <c r="J35" s="50"/>
      <c r="K35" s="50"/>
      <c r="L35" s="25"/>
      <c r="M35" s="49"/>
      <c r="N35" s="43"/>
      <c r="O35" s="5" t="s">
        <v>310</v>
      </c>
      <c r="P35" s="5" t="s">
        <v>317</v>
      </c>
      <c r="Q35" s="7">
        <v>0</v>
      </c>
      <c r="R35" s="7">
        <v>3</v>
      </c>
      <c r="S35" s="119" t="s">
        <v>774</v>
      </c>
      <c r="T35" s="7"/>
      <c r="U35" s="7">
        <v>0</v>
      </c>
      <c r="V35" s="7">
        <v>0</v>
      </c>
      <c r="W35" s="7">
        <v>0</v>
      </c>
      <c r="X35" s="7"/>
      <c r="Y35" s="1" t="e">
        <f t="shared" si="2"/>
        <v>#DIV/0!</v>
      </c>
      <c r="Z35" s="7"/>
      <c r="AA35" s="7"/>
      <c r="AB35" s="7">
        <v>1</v>
      </c>
      <c r="AC35" s="7">
        <v>1</v>
      </c>
      <c r="AD35" s="7">
        <v>16.66</v>
      </c>
      <c r="AE35" s="7">
        <v>2</v>
      </c>
      <c r="AF35" s="7">
        <v>1</v>
      </c>
      <c r="AG35" s="7">
        <v>14.3</v>
      </c>
      <c r="AH35" s="7">
        <v>3</v>
      </c>
      <c r="AI35" s="7">
        <v>1</v>
      </c>
      <c r="AJ35" s="7">
        <v>16.66</v>
      </c>
      <c r="AK35" s="6"/>
      <c r="AL35" s="7"/>
      <c r="AM35" s="7"/>
      <c r="AN35" s="7" t="e">
        <f t="shared" si="0"/>
        <v>#DIV/0!</v>
      </c>
      <c r="AO35" s="6"/>
      <c r="AP35" s="7"/>
      <c r="AQ35" s="6"/>
      <c r="AR35" s="7"/>
      <c r="AS35" s="6"/>
      <c r="AT35" s="32"/>
    </row>
    <row r="36" spans="2:46" ht="36" hidden="1">
      <c r="B36" s="46"/>
      <c r="C36" s="131"/>
      <c r="D36" s="46"/>
      <c r="E36" s="131"/>
      <c r="F36" s="49"/>
      <c r="G36" s="111"/>
      <c r="H36" s="50"/>
      <c r="I36" s="50"/>
      <c r="J36" s="50"/>
      <c r="K36" s="50"/>
      <c r="L36" s="25"/>
      <c r="M36" s="49"/>
      <c r="N36" s="43"/>
      <c r="O36" s="5" t="s">
        <v>311</v>
      </c>
      <c r="P36" s="5" t="s">
        <v>124</v>
      </c>
      <c r="Q36" s="7">
        <v>0</v>
      </c>
      <c r="R36" s="7">
        <v>5</v>
      </c>
      <c r="S36" s="1" t="s">
        <v>775</v>
      </c>
      <c r="T36" s="7"/>
      <c r="U36" s="7">
        <v>1</v>
      </c>
      <c r="V36" s="7">
        <v>1</v>
      </c>
      <c r="W36" s="7">
        <v>50</v>
      </c>
      <c r="X36" s="7"/>
      <c r="Y36" s="1">
        <f t="shared" si="2"/>
        <v>0</v>
      </c>
      <c r="Z36" s="7"/>
      <c r="AA36" s="7"/>
      <c r="AB36" s="7">
        <v>2</v>
      </c>
      <c r="AC36" s="7">
        <v>1</v>
      </c>
      <c r="AD36" s="7">
        <v>16.66</v>
      </c>
      <c r="AE36" s="7">
        <v>3</v>
      </c>
      <c r="AF36" s="7">
        <v>1</v>
      </c>
      <c r="AG36" s="7">
        <v>14.3</v>
      </c>
      <c r="AH36" s="7">
        <v>5</v>
      </c>
      <c r="AI36" s="7">
        <v>2</v>
      </c>
      <c r="AJ36" s="7">
        <v>16.66</v>
      </c>
      <c r="AK36" s="6"/>
      <c r="AL36" s="7"/>
      <c r="AM36" s="7"/>
      <c r="AN36" s="7" t="e">
        <f t="shared" si="0"/>
        <v>#DIV/0!</v>
      </c>
      <c r="AO36" s="6"/>
      <c r="AP36" s="7"/>
      <c r="AQ36" s="6"/>
      <c r="AR36" s="7"/>
      <c r="AS36" s="6"/>
      <c r="AT36" s="32"/>
    </row>
    <row r="37" spans="2:46" ht="24" hidden="1">
      <c r="B37" s="46"/>
      <c r="C37" s="131"/>
      <c r="D37" s="46"/>
      <c r="E37" s="131"/>
      <c r="F37" s="49"/>
      <c r="G37" s="111"/>
      <c r="H37" s="50"/>
      <c r="I37" s="50"/>
      <c r="J37" s="50"/>
      <c r="K37" s="50"/>
      <c r="L37" s="25"/>
      <c r="M37" s="49"/>
      <c r="N37" s="43"/>
      <c r="O37" s="5" t="s">
        <v>312</v>
      </c>
      <c r="P37" s="5" t="s">
        <v>44</v>
      </c>
      <c r="Q37" s="7">
        <v>200</v>
      </c>
      <c r="R37" s="7">
        <v>400</v>
      </c>
      <c r="S37" s="119" t="s">
        <v>776</v>
      </c>
      <c r="T37" s="7"/>
      <c r="U37" s="7">
        <v>0</v>
      </c>
      <c r="V37" s="7">
        <v>200</v>
      </c>
      <c r="W37" s="7">
        <v>0</v>
      </c>
      <c r="X37" s="7"/>
      <c r="Y37" s="1">
        <f t="shared" si="2"/>
        <v>0</v>
      </c>
      <c r="Z37" s="7"/>
      <c r="AA37" s="7"/>
      <c r="AB37" s="7">
        <v>50</v>
      </c>
      <c r="AC37" s="7">
        <v>250</v>
      </c>
      <c r="AD37" s="7">
        <v>16.7</v>
      </c>
      <c r="AE37" s="7">
        <v>100</v>
      </c>
      <c r="AF37" s="7">
        <v>350</v>
      </c>
      <c r="AG37" s="7">
        <v>14.3</v>
      </c>
      <c r="AH37" s="7">
        <v>50</v>
      </c>
      <c r="AI37" s="7">
        <v>400</v>
      </c>
      <c r="AJ37" s="7">
        <v>16.66</v>
      </c>
      <c r="AK37" s="6"/>
      <c r="AL37" s="7"/>
      <c r="AM37" s="7"/>
      <c r="AN37" s="7" t="e">
        <f t="shared" si="0"/>
        <v>#DIV/0!</v>
      </c>
      <c r="AO37" s="6"/>
      <c r="AP37" s="7"/>
      <c r="AQ37" s="6"/>
      <c r="AR37" s="7"/>
      <c r="AS37" s="6"/>
      <c r="AT37" s="32"/>
    </row>
    <row r="38" spans="2:46" ht="36" hidden="1">
      <c r="B38" s="46"/>
      <c r="C38" s="131"/>
      <c r="D38" s="46"/>
      <c r="E38" s="131"/>
      <c r="F38" s="49"/>
      <c r="G38" s="111"/>
      <c r="H38" s="50"/>
      <c r="I38" s="50"/>
      <c r="J38" s="50"/>
      <c r="K38" s="50"/>
      <c r="L38" s="25"/>
      <c r="M38" s="49"/>
      <c r="N38" s="43"/>
      <c r="O38" s="5" t="s">
        <v>313</v>
      </c>
      <c r="P38" s="5" t="s">
        <v>125</v>
      </c>
      <c r="Q38" s="7">
        <v>0</v>
      </c>
      <c r="R38" s="7">
        <v>2</v>
      </c>
      <c r="S38" s="1" t="s">
        <v>777</v>
      </c>
      <c r="T38" s="7"/>
      <c r="U38" s="7">
        <v>0</v>
      </c>
      <c r="V38" s="7">
        <v>0</v>
      </c>
      <c r="W38" s="7">
        <v>0</v>
      </c>
      <c r="X38" s="7"/>
      <c r="Y38" s="1" t="e">
        <f t="shared" si="2"/>
        <v>#DIV/0!</v>
      </c>
      <c r="Z38" s="7"/>
      <c r="AA38" s="7"/>
      <c r="AB38" s="7">
        <v>0</v>
      </c>
      <c r="AC38" s="7">
        <v>0</v>
      </c>
      <c r="AD38" s="7">
        <v>0</v>
      </c>
      <c r="AE38" s="7">
        <v>1</v>
      </c>
      <c r="AF38" s="7">
        <v>1</v>
      </c>
      <c r="AG38" s="7">
        <v>14.3</v>
      </c>
      <c r="AH38" s="7">
        <v>2</v>
      </c>
      <c r="AI38" s="7">
        <v>1</v>
      </c>
      <c r="AJ38" s="7">
        <v>16.66</v>
      </c>
      <c r="AK38" s="6"/>
      <c r="AL38" s="7"/>
      <c r="AM38" s="7"/>
      <c r="AN38" s="7" t="e">
        <f t="shared" si="0"/>
        <v>#DIV/0!</v>
      </c>
      <c r="AO38" s="6"/>
      <c r="AP38" s="7"/>
      <c r="AQ38" s="6"/>
      <c r="AR38" s="7"/>
      <c r="AS38" s="6"/>
      <c r="AT38" s="32"/>
    </row>
    <row r="39" spans="2:46" ht="60" hidden="1">
      <c r="B39" s="46" t="s">
        <v>16</v>
      </c>
      <c r="C39" s="89"/>
      <c r="D39" s="46" t="s">
        <v>670</v>
      </c>
      <c r="E39" s="89"/>
      <c r="F39" s="49"/>
      <c r="G39" s="111"/>
      <c r="H39" s="4"/>
      <c r="I39" s="71"/>
      <c r="J39" s="132"/>
      <c r="K39" s="133"/>
      <c r="L39" s="134"/>
      <c r="M39" s="49"/>
      <c r="N39" s="43"/>
      <c r="O39" s="5" t="s">
        <v>314</v>
      </c>
      <c r="P39" s="5" t="s">
        <v>122</v>
      </c>
      <c r="Q39" s="1">
        <v>0</v>
      </c>
      <c r="R39" s="1">
        <v>1</v>
      </c>
      <c r="S39" s="119" t="s">
        <v>778</v>
      </c>
      <c r="T39" s="1"/>
      <c r="U39" s="1">
        <v>0</v>
      </c>
      <c r="V39" s="1">
        <v>0</v>
      </c>
      <c r="W39" s="1">
        <v>0</v>
      </c>
      <c r="X39" s="1"/>
      <c r="Y39" s="1" t="e">
        <f t="shared" si="2"/>
        <v>#DIV/0!</v>
      </c>
      <c r="Z39" s="1"/>
      <c r="AA39" s="1"/>
      <c r="AB39" s="1">
        <v>0.3</v>
      </c>
      <c r="AC39" s="1">
        <v>0.3</v>
      </c>
      <c r="AD39" s="2">
        <v>16.66</v>
      </c>
      <c r="AE39" s="1">
        <v>0.6</v>
      </c>
      <c r="AF39" s="1">
        <v>0.3</v>
      </c>
      <c r="AG39" s="2">
        <v>14</v>
      </c>
      <c r="AH39" s="1">
        <v>1</v>
      </c>
      <c r="AI39" s="1">
        <v>0.4</v>
      </c>
      <c r="AJ39" s="7">
        <v>16.7</v>
      </c>
      <c r="AK39" s="6"/>
      <c r="AL39" s="7"/>
      <c r="AM39" s="7"/>
      <c r="AN39" s="7" t="e">
        <f t="shared" si="0"/>
        <v>#DIV/0!</v>
      </c>
      <c r="AO39" s="6"/>
      <c r="AP39" s="7"/>
      <c r="AQ39" s="6"/>
      <c r="AR39" s="7"/>
      <c r="AS39" s="6"/>
      <c r="AT39" s="32"/>
    </row>
    <row r="40" spans="2:46" ht="36" hidden="1">
      <c r="B40" s="46"/>
      <c r="C40" s="89"/>
      <c r="D40" s="46"/>
      <c r="E40" s="89"/>
      <c r="F40" s="49"/>
      <c r="G40" s="111"/>
      <c r="H40" s="4"/>
      <c r="I40" s="71"/>
      <c r="J40" s="133"/>
      <c r="K40" s="133"/>
      <c r="L40" s="134"/>
      <c r="M40" s="49"/>
      <c r="N40" s="43"/>
      <c r="O40" s="5" t="s">
        <v>315</v>
      </c>
      <c r="P40" s="5" t="s">
        <v>536</v>
      </c>
      <c r="Q40" s="2">
        <v>0</v>
      </c>
      <c r="R40" s="2">
        <v>1</v>
      </c>
      <c r="S40" s="1" t="s">
        <v>779</v>
      </c>
      <c r="T40" s="2"/>
      <c r="U40" s="2">
        <v>0</v>
      </c>
      <c r="V40" s="2">
        <v>0</v>
      </c>
      <c r="W40" s="2">
        <v>0</v>
      </c>
      <c r="X40" s="2"/>
      <c r="Y40" s="1" t="e">
        <f t="shared" si="2"/>
        <v>#DIV/0!</v>
      </c>
      <c r="Z40" s="2"/>
      <c r="AA40" s="2"/>
      <c r="AB40" s="2">
        <v>0</v>
      </c>
      <c r="AC40" s="2">
        <v>0</v>
      </c>
      <c r="AD40" s="2">
        <v>0</v>
      </c>
      <c r="AE40" s="2">
        <v>1</v>
      </c>
      <c r="AF40" s="2">
        <v>1</v>
      </c>
      <c r="AG40" s="7">
        <v>14.5</v>
      </c>
      <c r="AH40" s="2">
        <v>1</v>
      </c>
      <c r="AI40" s="2">
        <v>0</v>
      </c>
      <c r="AJ40" s="2">
        <v>0</v>
      </c>
      <c r="AK40" s="6"/>
      <c r="AL40" s="7"/>
      <c r="AM40" s="7"/>
      <c r="AN40" s="7" t="e">
        <f t="shared" si="0"/>
        <v>#DIV/0!</v>
      </c>
      <c r="AO40" s="6"/>
      <c r="AP40" s="7"/>
      <c r="AQ40" s="6"/>
      <c r="AR40" s="7"/>
      <c r="AS40" s="6"/>
      <c r="AT40" s="32"/>
    </row>
    <row r="41" spans="2:46" ht="24" hidden="1">
      <c r="B41" s="46"/>
      <c r="C41" s="89"/>
      <c r="D41" s="46"/>
      <c r="E41" s="89"/>
      <c r="F41" s="49"/>
      <c r="G41" s="111"/>
      <c r="H41" s="4"/>
      <c r="I41" s="71"/>
      <c r="J41" s="133"/>
      <c r="K41" s="133"/>
      <c r="L41" s="134"/>
      <c r="M41" s="48"/>
      <c r="N41" s="44"/>
      <c r="O41" s="5" t="s">
        <v>316</v>
      </c>
      <c r="P41" s="5" t="s">
        <v>126</v>
      </c>
      <c r="Q41" s="2">
        <v>0</v>
      </c>
      <c r="R41" s="2">
        <v>1</v>
      </c>
      <c r="S41" s="119" t="s">
        <v>780</v>
      </c>
      <c r="T41" s="2"/>
      <c r="U41" s="2">
        <v>0</v>
      </c>
      <c r="V41" s="2">
        <v>0</v>
      </c>
      <c r="W41" s="2">
        <v>0</v>
      </c>
      <c r="X41" s="2"/>
      <c r="Y41" s="1" t="e">
        <f t="shared" si="2"/>
        <v>#DIV/0!</v>
      </c>
      <c r="Z41" s="2"/>
      <c r="AA41" s="2"/>
      <c r="AB41" s="2">
        <v>1</v>
      </c>
      <c r="AC41" s="2">
        <v>1</v>
      </c>
      <c r="AD41" s="2">
        <v>16.66</v>
      </c>
      <c r="AE41" s="2">
        <v>1</v>
      </c>
      <c r="AF41" s="2">
        <v>0</v>
      </c>
      <c r="AG41" s="2">
        <v>0</v>
      </c>
      <c r="AH41" s="2">
        <v>1</v>
      </c>
      <c r="AI41" s="2">
        <v>0</v>
      </c>
      <c r="AJ41" s="2">
        <v>0</v>
      </c>
      <c r="AK41" s="6"/>
      <c r="AL41" s="7"/>
      <c r="AM41" s="7"/>
      <c r="AN41" s="7" t="e">
        <f t="shared" si="0"/>
        <v>#DIV/0!</v>
      </c>
      <c r="AO41" s="6"/>
      <c r="AP41" s="7"/>
      <c r="AQ41" s="6"/>
      <c r="AR41" s="7"/>
      <c r="AS41" s="6"/>
      <c r="AT41" s="32"/>
    </row>
    <row r="42" spans="2:46" ht="48" hidden="1">
      <c r="B42" s="46"/>
      <c r="C42" s="89"/>
      <c r="D42" s="46"/>
      <c r="E42" s="89"/>
      <c r="F42" s="49"/>
      <c r="G42" s="111"/>
      <c r="H42" s="4"/>
      <c r="I42" s="71"/>
      <c r="J42" s="133"/>
      <c r="K42" s="133"/>
      <c r="L42" s="134"/>
      <c r="M42" s="10" t="s">
        <v>45</v>
      </c>
      <c r="N42" s="11">
        <v>0.15</v>
      </c>
      <c r="O42" s="18" t="s">
        <v>318</v>
      </c>
      <c r="P42" s="135" t="s">
        <v>680</v>
      </c>
      <c r="Q42" s="1">
        <v>0</v>
      </c>
      <c r="R42" s="1">
        <v>1</v>
      </c>
      <c r="S42" s="1" t="s">
        <v>781</v>
      </c>
      <c r="T42" s="1"/>
      <c r="U42" s="1">
        <v>0.1</v>
      </c>
      <c r="V42" s="1">
        <v>0.1</v>
      </c>
      <c r="W42" s="1">
        <v>1</v>
      </c>
      <c r="X42" s="1"/>
      <c r="Y42" s="1">
        <f t="shared" si="2"/>
        <v>0</v>
      </c>
      <c r="Z42" s="1"/>
      <c r="AA42" s="1"/>
      <c r="AB42" s="1">
        <v>0.4</v>
      </c>
      <c r="AC42" s="1">
        <v>0.3</v>
      </c>
      <c r="AD42" s="1">
        <v>1</v>
      </c>
      <c r="AE42" s="1">
        <v>0.7</v>
      </c>
      <c r="AF42" s="1">
        <v>0.3</v>
      </c>
      <c r="AG42" s="1">
        <v>1</v>
      </c>
      <c r="AH42" s="1">
        <v>1</v>
      </c>
      <c r="AI42" s="1">
        <v>0.3</v>
      </c>
      <c r="AJ42" s="1">
        <v>1</v>
      </c>
      <c r="AK42" s="6">
        <v>373591</v>
      </c>
      <c r="AL42" s="7"/>
      <c r="AM42" s="7"/>
      <c r="AN42" s="7" t="e">
        <f t="shared" si="0"/>
        <v>#DIV/0!</v>
      </c>
      <c r="AO42" s="6">
        <v>75000</v>
      </c>
      <c r="AP42" s="7"/>
      <c r="AQ42" s="6">
        <v>89106</v>
      </c>
      <c r="AR42" s="7"/>
      <c r="AS42" s="6">
        <v>200000</v>
      </c>
      <c r="AT42" s="32"/>
    </row>
    <row r="43" spans="2:46" ht="72" hidden="1">
      <c r="B43" s="46"/>
      <c r="C43" s="89"/>
      <c r="D43" s="46"/>
      <c r="E43" s="89"/>
      <c r="F43" s="48"/>
      <c r="G43" s="86"/>
      <c r="H43" s="18"/>
      <c r="I43" s="136"/>
      <c r="J43" s="137"/>
      <c r="K43" s="1"/>
      <c r="L43" s="1"/>
      <c r="M43" s="10" t="s">
        <v>46</v>
      </c>
      <c r="N43" s="11">
        <v>0.12</v>
      </c>
      <c r="O43" s="18" t="s">
        <v>319</v>
      </c>
      <c r="P43" s="5" t="s">
        <v>320</v>
      </c>
      <c r="Q43" s="138">
        <v>30</v>
      </c>
      <c r="R43" s="138">
        <v>50</v>
      </c>
      <c r="S43" s="119" t="s">
        <v>782</v>
      </c>
      <c r="T43" s="138"/>
      <c r="U43" s="138">
        <v>35</v>
      </c>
      <c r="V43" s="138">
        <v>5</v>
      </c>
      <c r="W43" s="138">
        <v>100</v>
      </c>
      <c r="X43" s="138"/>
      <c r="Y43" s="1">
        <f t="shared" si="2"/>
        <v>0</v>
      </c>
      <c r="Z43" s="138"/>
      <c r="AA43" s="138"/>
      <c r="AB43" s="138">
        <v>40</v>
      </c>
      <c r="AC43" s="138">
        <v>5</v>
      </c>
      <c r="AD43" s="138">
        <v>100</v>
      </c>
      <c r="AE43" s="138">
        <v>45</v>
      </c>
      <c r="AF43" s="138">
        <v>5</v>
      </c>
      <c r="AG43" s="138">
        <v>100</v>
      </c>
      <c r="AH43" s="138">
        <v>50</v>
      </c>
      <c r="AI43" s="138">
        <v>5</v>
      </c>
      <c r="AJ43" s="138">
        <v>100</v>
      </c>
      <c r="AK43" s="6">
        <v>327500</v>
      </c>
      <c r="AL43" s="7"/>
      <c r="AM43" s="7"/>
      <c r="AN43" s="7" t="e">
        <f t="shared" si="0"/>
        <v>#DIV/0!</v>
      </c>
      <c r="AO43" s="6"/>
      <c r="AP43" s="7"/>
      <c r="AQ43" s="6">
        <v>95000</v>
      </c>
      <c r="AR43" s="7"/>
      <c r="AS43" s="6">
        <v>135463</v>
      </c>
      <c r="AT43" s="32"/>
    </row>
    <row r="44" spans="2:46" ht="48" hidden="1">
      <c r="B44" s="46"/>
      <c r="C44" s="89"/>
      <c r="D44" s="46"/>
      <c r="E44" s="89"/>
      <c r="F44" s="47" t="s">
        <v>673</v>
      </c>
      <c r="G44" s="51">
        <v>0.25</v>
      </c>
      <c r="H44" s="91" t="s">
        <v>537</v>
      </c>
      <c r="I44" s="92" t="s">
        <v>538</v>
      </c>
      <c r="J44" s="139">
        <v>0.254</v>
      </c>
      <c r="K44" s="45">
        <v>0.4</v>
      </c>
      <c r="L44" s="42">
        <v>1</v>
      </c>
      <c r="M44" s="10" t="s">
        <v>321</v>
      </c>
      <c r="N44" s="11">
        <v>0.2</v>
      </c>
      <c r="O44" s="18" t="s">
        <v>539</v>
      </c>
      <c r="P44" s="5" t="s">
        <v>322</v>
      </c>
      <c r="Q44" s="1">
        <v>0</v>
      </c>
      <c r="R44" s="1">
        <v>1</v>
      </c>
      <c r="S44" s="1" t="s">
        <v>783</v>
      </c>
      <c r="T44" s="1"/>
      <c r="U44" s="1">
        <v>0</v>
      </c>
      <c r="V44" s="1">
        <v>0</v>
      </c>
      <c r="W44" s="1">
        <v>0</v>
      </c>
      <c r="X44" s="1"/>
      <c r="Y44" s="1" t="e">
        <f t="shared" si="2"/>
        <v>#DIV/0!</v>
      </c>
      <c r="Z44" s="1"/>
      <c r="AA44" s="1"/>
      <c r="AB44" s="1">
        <v>0.6</v>
      </c>
      <c r="AC44" s="1">
        <v>0.6</v>
      </c>
      <c r="AD44" s="8">
        <v>1</v>
      </c>
      <c r="AE44" s="1">
        <v>0.8</v>
      </c>
      <c r="AF44" s="1">
        <v>0.2</v>
      </c>
      <c r="AG44" s="8">
        <v>1</v>
      </c>
      <c r="AH44" s="1">
        <v>0.03</v>
      </c>
      <c r="AI44" s="1">
        <v>0.2</v>
      </c>
      <c r="AJ44" s="1">
        <v>1</v>
      </c>
      <c r="AK44" s="6"/>
      <c r="AL44" s="7"/>
      <c r="AM44" s="7"/>
      <c r="AN44" s="7" t="e">
        <f t="shared" si="0"/>
        <v>#DIV/0!</v>
      </c>
      <c r="AO44" s="6">
        <v>200000</v>
      </c>
      <c r="AP44" s="7"/>
      <c r="AQ44" s="6">
        <v>150086</v>
      </c>
      <c r="AR44" s="7"/>
      <c r="AS44" s="6">
        <v>50000</v>
      </c>
      <c r="AT44" s="32"/>
    </row>
    <row r="45" spans="2:46" ht="48" hidden="1">
      <c r="B45" s="46"/>
      <c r="C45" s="89"/>
      <c r="D45" s="46"/>
      <c r="E45" s="89"/>
      <c r="F45" s="49"/>
      <c r="G45" s="52"/>
      <c r="H45" s="91"/>
      <c r="I45" s="92"/>
      <c r="J45" s="139"/>
      <c r="K45" s="45"/>
      <c r="L45" s="43"/>
      <c r="M45" s="10" t="s">
        <v>47</v>
      </c>
      <c r="N45" s="11">
        <v>0.2</v>
      </c>
      <c r="O45" s="18" t="s">
        <v>323</v>
      </c>
      <c r="P45" s="5" t="s">
        <v>324</v>
      </c>
      <c r="Q45" s="19">
        <v>948</v>
      </c>
      <c r="R45" s="19">
        <v>1150</v>
      </c>
      <c r="S45" s="119" t="s">
        <v>784</v>
      </c>
      <c r="T45" s="19"/>
      <c r="U45" s="19">
        <v>1000</v>
      </c>
      <c r="V45" s="19">
        <v>52</v>
      </c>
      <c r="W45" s="1">
        <v>1</v>
      </c>
      <c r="X45" s="19"/>
      <c r="Y45" s="1">
        <f t="shared" si="2"/>
        <v>0</v>
      </c>
      <c r="Z45" s="19"/>
      <c r="AA45" s="19"/>
      <c r="AB45" s="19">
        <v>1050</v>
      </c>
      <c r="AC45" s="19">
        <v>50</v>
      </c>
      <c r="AD45" s="1">
        <v>1</v>
      </c>
      <c r="AE45" s="19">
        <v>1100</v>
      </c>
      <c r="AF45" s="19">
        <v>100</v>
      </c>
      <c r="AG45" s="1">
        <v>1</v>
      </c>
      <c r="AH45" s="19">
        <v>1150</v>
      </c>
      <c r="AI45" s="19">
        <v>150</v>
      </c>
      <c r="AJ45" s="1">
        <v>1</v>
      </c>
      <c r="AK45" s="6"/>
      <c r="AL45" s="7"/>
      <c r="AM45" s="7"/>
      <c r="AN45" s="7" t="e">
        <f t="shared" si="0"/>
        <v>#DIV/0!</v>
      </c>
      <c r="AO45" s="6"/>
      <c r="AP45" s="7"/>
      <c r="AQ45" s="6"/>
      <c r="AR45" s="7"/>
      <c r="AS45" s="6"/>
      <c r="AT45" s="32"/>
    </row>
    <row r="46" spans="2:46" ht="48" customHeight="1" hidden="1">
      <c r="B46" s="46"/>
      <c r="C46" s="89"/>
      <c r="D46" s="46"/>
      <c r="E46" s="89"/>
      <c r="F46" s="49"/>
      <c r="G46" s="52"/>
      <c r="H46" s="91"/>
      <c r="I46" s="92"/>
      <c r="J46" s="139"/>
      <c r="K46" s="45"/>
      <c r="L46" s="44"/>
      <c r="M46" s="47" t="s">
        <v>48</v>
      </c>
      <c r="N46" s="42">
        <v>0.2</v>
      </c>
      <c r="O46" s="18" t="s">
        <v>325</v>
      </c>
      <c r="P46" s="5" t="s">
        <v>327</v>
      </c>
      <c r="Q46" s="7">
        <v>0</v>
      </c>
      <c r="R46" s="7">
        <v>1</v>
      </c>
      <c r="S46" s="1" t="s">
        <v>785</v>
      </c>
      <c r="T46" s="7"/>
      <c r="U46" s="7">
        <v>0</v>
      </c>
      <c r="V46" s="7">
        <v>0</v>
      </c>
      <c r="W46" s="8">
        <v>0</v>
      </c>
      <c r="X46" s="7"/>
      <c r="Y46" s="1" t="e">
        <f t="shared" si="2"/>
        <v>#DIV/0!</v>
      </c>
      <c r="Z46" s="7"/>
      <c r="AA46" s="7"/>
      <c r="AB46" s="7">
        <v>1</v>
      </c>
      <c r="AC46" s="7">
        <v>1</v>
      </c>
      <c r="AD46" s="8">
        <v>0.5</v>
      </c>
      <c r="AE46" s="7">
        <v>0</v>
      </c>
      <c r="AF46" s="7">
        <v>0</v>
      </c>
      <c r="AG46" s="8">
        <v>0</v>
      </c>
      <c r="AH46" s="7">
        <v>0</v>
      </c>
      <c r="AI46" s="7">
        <v>0</v>
      </c>
      <c r="AJ46" s="8">
        <v>0</v>
      </c>
      <c r="AK46" s="6"/>
      <c r="AL46" s="7"/>
      <c r="AM46" s="7"/>
      <c r="AN46" s="7" t="e">
        <f t="shared" si="0"/>
        <v>#DIV/0!</v>
      </c>
      <c r="AO46" s="6"/>
      <c r="AP46" s="7"/>
      <c r="AQ46" s="6"/>
      <c r="AR46" s="7"/>
      <c r="AS46" s="6"/>
      <c r="AT46" s="32"/>
    </row>
    <row r="47" spans="2:46" ht="48" hidden="1">
      <c r="B47" s="46" t="s">
        <v>16</v>
      </c>
      <c r="C47" s="89"/>
      <c r="D47" s="46" t="s">
        <v>670</v>
      </c>
      <c r="E47" s="140"/>
      <c r="F47" s="49"/>
      <c r="G47" s="52"/>
      <c r="H47" s="50"/>
      <c r="I47" s="50"/>
      <c r="J47" s="50"/>
      <c r="K47" s="50"/>
      <c r="L47" s="25"/>
      <c r="M47" s="48"/>
      <c r="N47" s="44"/>
      <c r="O47" s="18" t="s">
        <v>326</v>
      </c>
      <c r="P47" s="5" t="s">
        <v>540</v>
      </c>
      <c r="Q47" s="7">
        <v>0</v>
      </c>
      <c r="R47" s="7">
        <v>3</v>
      </c>
      <c r="S47" s="119" t="s">
        <v>786</v>
      </c>
      <c r="T47" s="7"/>
      <c r="U47" s="7">
        <v>1</v>
      </c>
      <c r="V47" s="7">
        <v>1</v>
      </c>
      <c r="W47" s="8">
        <v>1</v>
      </c>
      <c r="X47" s="7"/>
      <c r="Y47" s="1">
        <f t="shared" si="2"/>
        <v>0</v>
      </c>
      <c r="Z47" s="7"/>
      <c r="AA47" s="7"/>
      <c r="AB47" s="7">
        <v>2</v>
      </c>
      <c r="AC47" s="7">
        <v>1</v>
      </c>
      <c r="AD47" s="8">
        <v>0.5</v>
      </c>
      <c r="AE47" s="7">
        <v>3</v>
      </c>
      <c r="AF47" s="7">
        <v>1</v>
      </c>
      <c r="AG47" s="8">
        <v>1</v>
      </c>
      <c r="AH47" s="7">
        <v>3</v>
      </c>
      <c r="AI47" s="7">
        <v>0</v>
      </c>
      <c r="AJ47" s="8">
        <v>0</v>
      </c>
      <c r="AK47" s="6"/>
      <c r="AL47" s="7"/>
      <c r="AM47" s="7"/>
      <c r="AN47" s="7" t="e">
        <f t="shared" si="0"/>
        <v>#DIV/0!</v>
      </c>
      <c r="AO47" s="6"/>
      <c r="AP47" s="7"/>
      <c r="AQ47" s="6"/>
      <c r="AR47" s="7"/>
      <c r="AS47" s="6"/>
      <c r="AT47" s="32"/>
    </row>
    <row r="48" spans="2:46" ht="48" hidden="1">
      <c r="B48" s="46"/>
      <c r="C48" s="89"/>
      <c r="D48" s="46"/>
      <c r="E48" s="140"/>
      <c r="F48" s="49"/>
      <c r="G48" s="52"/>
      <c r="H48" s="50"/>
      <c r="I48" s="50"/>
      <c r="J48" s="50"/>
      <c r="K48" s="50"/>
      <c r="L48" s="25"/>
      <c r="M48" s="46" t="s">
        <v>541</v>
      </c>
      <c r="N48" s="45">
        <v>0.2</v>
      </c>
      <c r="O48" s="18" t="s">
        <v>328</v>
      </c>
      <c r="P48" s="18" t="s">
        <v>49</v>
      </c>
      <c r="Q48" s="7">
        <v>300</v>
      </c>
      <c r="R48" s="7">
        <v>500</v>
      </c>
      <c r="S48" s="1" t="s">
        <v>787</v>
      </c>
      <c r="T48" s="7"/>
      <c r="U48" s="7">
        <v>300</v>
      </c>
      <c r="V48" s="7">
        <v>300</v>
      </c>
      <c r="W48" s="1">
        <v>0.33</v>
      </c>
      <c r="X48" s="7"/>
      <c r="Y48" s="1">
        <f t="shared" si="2"/>
        <v>0</v>
      </c>
      <c r="Z48" s="7"/>
      <c r="AA48" s="7"/>
      <c r="AB48" s="7">
        <v>400</v>
      </c>
      <c r="AC48" s="7">
        <v>100</v>
      </c>
      <c r="AD48" s="1">
        <v>0.33</v>
      </c>
      <c r="AE48" s="7">
        <v>450</v>
      </c>
      <c r="AF48" s="7">
        <v>50</v>
      </c>
      <c r="AG48" s="1">
        <v>0.33</v>
      </c>
      <c r="AH48" s="7">
        <v>500</v>
      </c>
      <c r="AI48" s="7">
        <v>50</v>
      </c>
      <c r="AJ48" s="1">
        <v>0.33</v>
      </c>
      <c r="AK48" s="6">
        <v>1040000</v>
      </c>
      <c r="AL48" s="7"/>
      <c r="AM48" s="7"/>
      <c r="AN48" s="7" t="e">
        <f t="shared" si="0"/>
        <v>#DIV/0!</v>
      </c>
      <c r="AO48" s="6">
        <v>1000000</v>
      </c>
      <c r="AP48" s="7"/>
      <c r="AQ48" s="6">
        <v>1089914</v>
      </c>
      <c r="AR48" s="7"/>
      <c r="AS48" s="6">
        <v>919910</v>
      </c>
      <c r="AT48" s="32"/>
    </row>
    <row r="49" spans="2:46" ht="48" hidden="1">
      <c r="B49" s="46"/>
      <c r="C49" s="89"/>
      <c r="D49" s="46"/>
      <c r="E49" s="140"/>
      <c r="F49" s="49"/>
      <c r="G49" s="52"/>
      <c r="H49" s="50"/>
      <c r="I49" s="50"/>
      <c r="J49" s="50"/>
      <c r="K49" s="50"/>
      <c r="L49" s="25"/>
      <c r="M49" s="46"/>
      <c r="N49" s="45"/>
      <c r="O49" s="18" t="s">
        <v>329</v>
      </c>
      <c r="P49" s="5" t="s">
        <v>542</v>
      </c>
      <c r="Q49" s="7">
        <v>4</v>
      </c>
      <c r="R49" s="7">
        <v>8</v>
      </c>
      <c r="S49" s="119" t="s">
        <v>788</v>
      </c>
      <c r="T49" s="7"/>
      <c r="U49" s="7">
        <v>4</v>
      </c>
      <c r="V49" s="7">
        <v>4</v>
      </c>
      <c r="W49" s="1">
        <v>0.33</v>
      </c>
      <c r="X49" s="7"/>
      <c r="Y49" s="1">
        <f t="shared" si="2"/>
        <v>0</v>
      </c>
      <c r="Z49" s="7"/>
      <c r="AA49" s="7"/>
      <c r="AB49" s="7">
        <v>5</v>
      </c>
      <c r="AC49" s="7">
        <v>1</v>
      </c>
      <c r="AD49" s="1">
        <v>0.33</v>
      </c>
      <c r="AE49" s="7">
        <v>6</v>
      </c>
      <c r="AF49" s="7">
        <v>2</v>
      </c>
      <c r="AG49" s="1">
        <v>0.33</v>
      </c>
      <c r="AH49" s="7">
        <v>8</v>
      </c>
      <c r="AI49" s="7">
        <v>2</v>
      </c>
      <c r="AJ49" s="1">
        <v>0.33</v>
      </c>
      <c r="AK49" s="6"/>
      <c r="AL49" s="7"/>
      <c r="AM49" s="7"/>
      <c r="AN49" s="7" t="e">
        <f t="shared" si="0"/>
        <v>#DIV/0!</v>
      </c>
      <c r="AO49" s="6"/>
      <c r="AP49" s="7"/>
      <c r="AQ49" s="6"/>
      <c r="AR49" s="7"/>
      <c r="AS49" s="6"/>
      <c r="AT49" s="32"/>
    </row>
    <row r="50" spans="2:46" ht="48" hidden="1">
      <c r="B50" s="46"/>
      <c r="C50" s="89"/>
      <c r="D50" s="46"/>
      <c r="E50" s="140"/>
      <c r="F50" s="49"/>
      <c r="G50" s="52"/>
      <c r="H50" s="50"/>
      <c r="I50" s="50"/>
      <c r="J50" s="50"/>
      <c r="K50" s="50"/>
      <c r="L50" s="25"/>
      <c r="M50" s="46"/>
      <c r="N50" s="45"/>
      <c r="O50" s="18" t="s">
        <v>330</v>
      </c>
      <c r="P50" s="5" t="s">
        <v>543</v>
      </c>
      <c r="Q50" s="7">
        <v>4</v>
      </c>
      <c r="R50" s="7">
        <v>8</v>
      </c>
      <c r="S50" s="1" t="s">
        <v>789</v>
      </c>
      <c r="T50" s="7"/>
      <c r="U50" s="7">
        <v>5</v>
      </c>
      <c r="V50" s="7">
        <v>5</v>
      </c>
      <c r="W50" s="1">
        <v>0.34</v>
      </c>
      <c r="X50" s="7"/>
      <c r="Y50" s="1">
        <f t="shared" si="2"/>
        <v>0</v>
      </c>
      <c r="Z50" s="7"/>
      <c r="AA50" s="7"/>
      <c r="AB50" s="7">
        <v>6</v>
      </c>
      <c r="AC50" s="7">
        <v>1</v>
      </c>
      <c r="AD50" s="1">
        <v>0.34</v>
      </c>
      <c r="AE50" s="7">
        <v>7</v>
      </c>
      <c r="AF50" s="7">
        <v>1</v>
      </c>
      <c r="AG50" s="1">
        <v>0.34</v>
      </c>
      <c r="AH50" s="7">
        <v>8</v>
      </c>
      <c r="AI50" s="7">
        <v>1</v>
      </c>
      <c r="AJ50" s="1">
        <v>0.34</v>
      </c>
      <c r="AK50" s="6"/>
      <c r="AL50" s="7"/>
      <c r="AM50" s="7"/>
      <c r="AN50" s="7" t="e">
        <f t="shared" si="0"/>
        <v>#DIV/0!</v>
      </c>
      <c r="AO50" s="6"/>
      <c r="AP50" s="7"/>
      <c r="AQ50" s="6"/>
      <c r="AR50" s="7"/>
      <c r="AS50" s="6"/>
      <c r="AT50" s="32"/>
    </row>
    <row r="51" spans="2:46" ht="72" hidden="1">
      <c r="B51" s="46"/>
      <c r="C51" s="89"/>
      <c r="D51" s="46"/>
      <c r="E51" s="140"/>
      <c r="F51" s="48"/>
      <c r="G51" s="53"/>
      <c r="H51" s="50"/>
      <c r="I51" s="50"/>
      <c r="J51" s="50"/>
      <c r="K51" s="50"/>
      <c r="L51" s="25"/>
      <c r="M51" s="10" t="s">
        <v>50</v>
      </c>
      <c r="N51" s="11">
        <v>0.2</v>
      </c>
      <c r="O51" s="18" t="s">
        <v>332</v>
      </c>
      <c r="P51" s="5" t="s">
        <v>333</v>
      </c>
      <c r="Q51" s="7">
        <v>0</v>
      </c>
      <c r="R51" s="7">
        <v>1</v>
      </c>
      <c r="S51" s="119" t="s">
        <v>790</v>
      </c>
      <c r="T51" s="7"/>
      <c r="U51" s="7">
        <v>0</v>
      </c>
      <c r="V51" s="7">
        <v>0</v>
      </c>
      <c r="W51" s="1">
        <v>0</v>
      </c>
      <c r="X51" s="7"/>
      <c r="Y51" s="1" t="e">
        <f t="shared" si="2"/>
        <v>#DIV/0!</v>
      </c>
      <c r="Z51" s="7"/>
      <c r="AA51" s="7"/>
      <c r="AB51" s="7">
        <v>0</v>
      </c>
      <c r="AC51" s="7">
        <v>0</v>
      </c>
      <c r="AD51" s="1">
        <v>0</v>
      </c>
      <c r="AE51" s="7">
        <v>0</v>
      </c>
      <c r="AF51" s="7">
        <v>0</v>
      </c>
      <c r="AG51" s="1">
        <v>0</v>
      </c>
      <c r="AH51" s="7">
        <v>1</v>
      </c>
      <c r="AI51" s="7">
        <v>1</v>
      </c>
      <c r="AJ51" s="8">
        <v>1</v>
      </c>
      <c r="AK51" s="6"/>
      <c r="AL51" s="7"/>
      <c r="AM51" s="7"/>
      <c r="AN51" s="7" t="e">
        <f t="shared" si="0"/>
        <v>#DIV/0!</v>
      </c>
      <c r="AO51" s="6"/>
      <c r="AP51" s="7"/>
      <c r="AQ51" s="6"/>
      <c r="AR51" s="7"/>
      <c r="AS51" s="6"/>
      <c r="AT51" s="32"/>
    </row>
    <row r="52" spans="2:46" ht="12">
      <c r="B52" s="32"/>
      <c r="C52" s="32"/>
      <c r="D52" s="10"/>
      <c r="E52" s="71"/>
      <c r="F52" s="10"/>
      <c r="G52" s="72"/>
      <c r="H52" s="4"/>
      <c r="I52" s="71"/>
      <c r="J52" s="141"/>
      <c r="K52" s="141"/>
      <c r="L52" s="73"/>
      <c r="M52" s="10"/>
      <c r="N52" s="11"/>
      <c r="O52" s="18"/>
      <c r="P52" s="5"/>
      <c r="Q52" s="7"/>
      <c r="R52" s="7"/>
      <c r="S52" s="7"/>
      <c r="T52" s="7"/>
      <c r="U52" s="7"/>
      <c r="V52" s="7"/>
      <c r="W52" s="7"/>
      <c r="X52" s="7"/>
      <c r="Y52" s="7"/>
      <c r="Z52" s="7"/>
      <c r="AA52" s="7"/>
      <c r="AB52" s="7"/>
      <c r="AC52" s="7"/>
      <c r="AD52" s="7"/>
      <c r="AE52" s="7"/>
      <c r="AF52" s="7"/>
      <c r="AG52" s="7"/>
      <c r="AH52" s="7"/>
      <c r="AI52" s="7"/>
      <c r="AJ52" s="7"/>
      <c r="AK52" s="6"/>
      <c r="AL52" s="7"/>
      <c r="AM52" s="7"/>
      <c r="AN52" s="7"/>
      <c r="AO52" s="6"/>
      <c r="AP52" s="7"/>
      <c r="AQ52" s="6"/>
      <c r="AR52" s="7"/>
      <c r="AS52" s="6"/>
      <c r="AT52" s="32"/>
    </row>
    <row r="53" spans="2:46" ht="84" customHeight="1">
      <c r="B53" s="46" t="s">
        <v>16</v>
      </c>
      <c r="C53" s="89"/>
      <c r="D53" s="46" t="s">
        <v>674</v>
      </c>
      <c r="E53" s="89"/>
      <c r="F53" s="47" t="s">
        <v>697</v>
      </c>
      <c r="G53" s="42"/>
      <c r="H53" s="142" t="s">
        <v>544</v>
      </c>
      <c r="I53" s="142" t="s">
        <v>368</v>
      </c>
      <c r="J53" s="45">
        <v>1</v>
      </c>
      <c r="K53" s="45">
        <v>1</v>
      </c>
      <c r="L53" s="1"/>
      <c r="M53" s="10" t="s">
        <v>127</v>
      </c>
      <c r="N53" s="11"/>
      <c r="O53" s="12" t="s">
        <v>545</v>
      </c>
      <c r="P53" s="12" t="s">
        <v>128</v>
      </c>
      <c r="Q53" s="1">
        <v>0</v>
      </c>
      <c r="R53" s="1">
        <v>1</v>
      </c>
      <c r="S53" s="1" t="s">
        <v>791</v>
      </c>
      <c r="T53" s="1"/>
      <c r="U53" s="1">
        <v>1</v>
      </c>
      <c r="V53" s="1">
        <v>1</v>
      </c>
      <c r="W53" s="1">
        <v>1</v>
      </c>
      <c r="X53" s="1">
        <v>0</v>
      </c>
      <c r="Y53" s="1">
        <f aca="true" t="shared" si="3" ref="Y53:Y68">+X53/V53*100</f>
        <v>0</v>
      </c>
      <c r="Z53" s="1"/>
      <c r="AA53" s="1"/>
      <c r="AB53" s="1">
        <v>1</v>
      </c>
      <c r="AC53" s="1">
        <v>1</v>
      </c>
      <c r="AD53" s="1">
        <v>1</v>
      </c>
      <c r="AE53" s="1">
        <v>1</v>
      </c>
      <c r="AF53" s="1">
        <v>1</v>
      </c>
      <c r="AG53" s="1">
        <v>1</v>
      </c>
      <c r="AH53" s="1">
        <v>1</v>
      </c>
      <c r="AI53" s="1">
        <v>1</v>
      </c>
      <c r="AJ53" s="1">
        <v>1</v>
      </c>
      <c r="AK53" s="6"/>
      <c r="AL53" s="7">
        <v>0</v>
      </c>
      <c r="AM53" s="7">
        <v>0</v>
      </c>
      <c r="AN53" s="7">
        <v>0</v>
      </c>
      <c r="AO53" s="6"/>
      <c r="AP53" s="7"/>
      <c r="AQ53" s="6"/>
      <c r="AR53" s="7"/>
      <c r="AS53" s="6"/>
      <c r="AT53" s="32"/>
    </row>
    <row r="54" spans="2:46" ht="48">
      <c r="B54" s="46"/>
      <c r="C54" s="89"/>
      <c r="D54" s="46"/>
      <c r="E54" s="89"/>
      <c r="F54" s="49"/>
      <c r="G54" s="43"/>
      <c r="H54" s="142"/>
      <c r="I54" s="142"/>
      <c r="J54" s="45"/>
      <c r="K54" s="45"/>
      <c r="L54" s="1"/>
      <c r="M54" s="10" t="s">
        <v>369</v>
      </c>
      <c r="N54" s="11"/>
      <c r="O54" s="12" t="s">
        <v>370</v>
      </c>
      <c r="P54" s="12" t="s">
        <v>129</v>
      </c>
      <c r="Q54" s="1">
        <v>1</v>
      </c>
      <c r="R54" s="1">
        <v>1</v>
      </c>
      <c r="S54" s="1" t="s">
        <v>792</v>
      </c>
      <c r="T54" s="1"/>
      <c r="U54" s="1">
        <v>1</v>
      </c>
      <c r="V54" s="1">
        <v>1</v>
      </c>
      <c r="W54" s="1">
        <v>1</v>
      </c>
      <c r="X54" s="1">
        <v>1</v>
      </c>
      <c r="Y54" s="1">
        <v>1</v>
      </c>
      <c r="Z54" s="1"/>
      <c r="AA54" s="1"/>
      <c r="AB54" s="1">
        <v>1</v>
      </c>
      <c r="AC54" s="1">
        <v>1</v>
      </c>
      <c r="AD54" s="1">
        <v>1</v>
      </c>
      <c r="AE54" s="1">
        <v>1</v>
      </c>
      <c r="AF54" s="1">
        <v>1</v>
      </c>
      <c r="AG54" s="1">
        <v>1</v>
      </c>
      <c r="AH54" s="1">
        <v>1</v>
      </c>
      <c r="AI54" s="1">
        <v>1</v>
      </c>
      <c r="AJ54" s="1">
        <v>1</v>
      </c>
      <c r="AK54" s="6"/>
      <c r="AL54" s="7">
        <v>0</v>
      </c>
      <c r="AM54" s="7">
        <v>0</v>
      </c>
      <c r="AN54" s="7">
        <v>0</v>
      </c>
      <c r="AO54" s="6"/>
      <c r="AP54" s="7"/>
      <c r="AQ54" s="6"/>
      <c r="AR54" s="7"/>
      <c r="AS54" s="6"/>
      <c r="AT54" s="32"/>
    </row>
    <row r="55" spans="2:46" ht="78.75" customHeight="1">
      <c r="B55" s="46"/>
      <c r="C55" s="89"/>
      <c r="D55" s="46"/>
      <c r="E55" s="89"/>
      <c r="F55" s="49"/>
      <c r="G55" s="43"/>
      <c r="H55" s="142"/>
      <c r="I55" s="142"/>
      <c r="J55" s="45"/>
      <c r="K55" s="45"/>
      <c r="L55" s="1"/>
      <c r="M55" s="10" t="s">
        <v>371</v>
      </c>
      <c r="N55" s="11"/>
      <c r="O55" s="12" t="s">
        <v>546</v>
      </c>
      <c r="P55" s="12" t="s">
        <v>547</v>
      </c>
      <c r="Q55" s="7">
        <v>1</v>
      </c>
      <c r="R55" s="7">
        <v>4</v>
      </c>
      <c r="S55" s="1" t="s">
        <v>793</v>
      </c>
      <c r="T55" s="7"/>
      <c r="U55" s="7">
        <v>1</v>
      </c>
      <c r="V55" s="7">
        <v>1</v>
      </c>
      <c r="W55" s="8">
        <v>1</v>
      </c>
      <c r="X55" s="7">
        <v>1</v>
      </c>
      <c r="Y55" s="1">
        <v>1</v>
      </c>
      <c r="Z55" s="7"/>
      <c r="AA55" s="7"/>
      <c r="AB55" s="7">
        <v>1</v>
      </c>
      <c r="AC55" s="7">
        <v>1</v>
      </c>
      <c r="AD55" s="8">
        <v>1</v>
      </c>
      <c r="AE55" s="7">
        <v>1</v>
      </c>
      <c r="AF55" s="7">
        <v>1</v>
      </c>
      <c r="AG55" s="8">
        <v>1</v>
      </c>
      <c r="AH55" s="7">
        <v>1</v>
      </c>
      <c r="AI55" s="7">
        <v>1</v>
      </c>
      <c r="AJ55" s="8">
        <v>1</v>
      </c>
      <c r="AK55" s="6"/>
      <c r="AL55" s="7">
        <v>0</v>
      </c>
      <c r="AM55" s="7">
        <v>0</v>
      </c>
      <c r="AN55" s="7">
        <v>0</v>
      </c>
      <c r="AO55" s="6"/>
      <c r="AP55" s="7"/>
      <c r="AQ55" s="6"/>
      <c r="AR55" s="7"/>
      <c r="AS55" s="6"/>
      <c r="AT55" s="32"/>
    </row>
    <row r="56" spans="2:46" ht="96">
      <c r="B56" s="46"/>
      <c r="C56" s="89"/>
      <c r="D56" s="46"/>
      <c r="E56" s="89"/>
      <c r="F56" s="49"/>
      <c r="G56" s="43"/>
      <c r="H56" s="142"/>
      <c r="I56" s="142"/>
      <c r="J56" s="45"/>
      <c r="K56" s="45"/>
      <c r="L56" s="1"/>
      <c r="M56" s="10" t="s">
        <v>372</v>
      </c>
      <c r="N56" s="11"/>
      <c r="O56" s="12" t="s">
        <v>130</v>
      </c>
      <c r="P56" s="12" t="s">
        <v>548</v>
      </c>
      <c r="Q56" s="1">
        <v>0</v>
      </c>
      <c r="R56" s="1">
        <v>1</v>
      </c>
      <c r="S56" s="1" t="s">
        <v>794</v>
      </c>
      <c r="T56" s="1"/>
      <c r="U56" s="1">
        <v>1</v>
      </c>
      <c r="V56" s="1">
        <v>1</v>
      </c>
      <c r="W56" s="1">
        <v>1</v>
      </c>
      <c r="X56" s="1">
        <v>0</v>
      </c>
      <c r="Y56" s="1">
        <f t="shared" si="3"/>
        <v>0</v>
      </c>
      <c r="Z56" s="1"/>
      <c r="AA56" s="1"/>
      <c r="AB56" s="1">
        <v>1</v>
      </c>
      <c r="AC56" s="1">
        <v>1</v>
      </c>
      <c r="AD56" s="1">
        <v>1</v>
      </c>
      <c r="AE56" s="1">
        <v>1</v>
      </c>
      <c r="AF56" s="1">
        <v>1</v>
      </c>
      <c r="AG56" s="1">
        <v>1</v>
      </c>
      <c r="AH56" s="1">
        <v>1</v>
      </c>
      <c r="AI56" s="1">
        <v>1</v>
      </c>
      <c r="AJ56" s="1">
        <v>1</v>
      </c>
      <c r="AK56" s="6"/>
      <c r="AL56" s="143">
        <v>0</v>
      </c>
      <c r="AM56" s="7">
        <v>0</v>
      </c>
      <c r="AN56" s="7">
        <v>0</v>
      </c>
      <c r="AO56" s="6"/>
      <c r="AP56" s="7"/>
      <c r="AQ56" s="6"/>
      <c r="AR56" s="7"/>
      <c r="AS56" s="6"/>
      <c r="AT56" s="32"/>
    </row>
    <row r="57" spans="2:46" ht="36">
      <c r="B57" s="46"/>
      <c r="C57" s="89"/>
      <c r="D57" s="46"/>
      <c r="E57" s="89"/>
      <c r="F57" s="49"/>
      <c r="G57" s="43"/>
      <c r="H57" s="142"/>
      <c r="I57" s="142"/>
      <c r="J57" s="45"/>
      <c r="K57" s="45"/>
      <c r="L57" s="1"/>
      <c r="M57" s="10" t="s">
        <v>131</v>
      </c>
      <c r="N57" s="11"/>
      <c r="O57" s="12" t="s">
        <v>549</v>
      </c>
      <c r="P57" s="12" t="s">
        <v>373</v>
      </c>
      <c r="Q57" s="1">
        <v>0</v>
      </c>
      <c r="R57" s="1">
        <v>1</v>
      </c>
      <c r="S57" s="1" t="s">
        <v>795</v>
      </c>
      <c r="T57" s="1"/>
      <c r="U57" s="1">
        <v>1</v>
      </c>
      <c r="V57" s="1">
        <v>1</v>
      </c>
      <c r="W57" s="1">
        <v>1</v>
      </c>
      <c r="X57" s="1">
        <v>1</v>
      </c>
      <c r="Y57" s="1">
        <v>1</v>
      </c>
      <c r="Z57" s="1"/>
      <c r="AA57" s="1"/>
      <c r="AB57" s="1">
        <v>1</v>
      </c>
      <c r="AC57" s="1">
        <v>1</v>
      </c>
      <c r="AD57" s="1">
        <v>1</v>
      </c>
      <c r="AE57" s="1">
        <v>1</v>
      </c>
      <c r="AF57" s="1">
        <v>1</v>
      </c>
      <c r="AG57" s="1">
        <v>1</v>
      </c>
      <c r="AH57" s="1">
        <v>1</v>
      </c>
      <c r="AI57" s="1">
        <v>1</v>
      </c>
      <c r="AJ57" s="1">
        <v>1</v>
      </c>
      <c r="AK57" s="6"/>
      <c r="AL57" s="7">
        <v>0</v>
      </c>
      <c r="AM57" s="7">
        <v>0</v>
      </c>
      <c r="AN57" s="7">
        <v>0</v>
      </c>
      <c r="AO57" s="6"/>
      <c r="AP57" s="7"/>
      <c r="AQ57" s="6"/>
      <c r="AR57" s="7"/>
      <c r="AS57" s="6"/>
      <c r="AT57" s="32"/>
    </row>
    <row r="58" spans="2:46" ht="64.5" customHeight="1">
      <c r="B58" s="46" t="s">
        <v>16</v>
      </c>
      <c r="C58" s="89"/>
      <c r="D58" s="46" t="s">
        <v>674</v>
      </c>
      <c r="E58" s="50"/>
      <c r="F58" s="49"/>
      <c r="G58" s="43"/>
      <c r="H58" s="50"/>
      <c r="I58" s="50"/>
      <c r="J58" s="50"/>
      <c r="K58" s="50"/>
      <c r="L58" s="25"/>
      <c r="M58" s="46" t="s">
        <v>374</v>
      </c>
      <c r="N58" s="45"/>
      <c r="O58" s="12" t="s">
        <v>375</v>
      </c>
      <c r="P58" s="12" t="s">
        <v>550</v>
      </c>
      <c r="Q58" s="7">
        <v>0</v>
      </c>
      <c r="R58" s="7">
        <v>1</v>
      </c>
      <c r="S58" s="1" t="s">
        <v>796</v>
      </c>
      <c r="T58" s="7"/>
      <c r="U58" s="7">
        <v>1</v>
      </c>
      <c r="V58" s="7">
        <v>1</v>
      </c>
      <c r="W58" s="8">
        <v>0.5</v>
      </c>
      <c r="X58" s="7">
        <v>0</v>
      </c>
      <c r="Y58" s="1">
        <f t="shared" si="3"/>
        <v>0</v>
      </c>
      <c r="Z58" s="7"/>
      <c r="AA58" s="7"/>
      <c r="AB58" s="7">
        <v>1</v>
      </c>
      <c r="AC58" s="7">
        <v>1</v>
      </c>
      <c r="AD58" s="8">
        <v>0.5</v>
      </c>
      <c r="AE58" s="7">
        <v>1</v>
      </c>
      <c r="AF58" s="7">
        <v>1</v>
      </c>
      <c r="AG58" s="8">
        <v>0.5</v>
      </c>
      <c r="AH58" s="7">
        <v>1</v>
      </c>
      <c r="AI58" s="7">
        <v>1</v>
      </c>
      <c r="AJ58" s="8">
        <v>0.5</v>
      </c>
      <c r="AK58" s="6"/>
      <c r="AL58" s="7">
        <v>0</v>
      </c>
      <c r="AM58" s="7">
        <v>0</v>
      </c>
      <c r="AN58" s="7">
        <v>0</v>
      </c>
      <c r="AO58" s="6"/>
      <c r="AP58" s="7"/>
      <c r="AQ58" s="6"/>
      <c r="AR58" s="7"/>
      <c r="AS58" s="6"/>
      <c r="AT58" s="32"/>
    </row>
    <row r="59" spans="2:46" ht="36">
      <c r="B59" s="46"/>
      <c r="C59" s="89"/>
      <c r="D59" s="46"/>
      <c r="E59" s="50"/>
      <c r="F59" s="49"/>
      <c r="G59" s="43"/>
      <c r="H59" s="50"/>
      <c r="I59" s="50"/>
      <c r="J59" s="50"/>
      <c r="K59" s="50"/>
      <c r="L59" s="25"/>
      <c r="M59" s="46"/>
      <c r="N59" s="45"/>
      <c r="O59" s="12" t="s">
        <v>551</v>
      </c>
      <c r="P59" s="12" t="s">
        <v>376</v>
      </c>
      <c r="Q59" s="1">
        <v>0</v>
      </c>
      <c r="R59" s="1">
        <v>1</v>
      </c>
      <c r="S59" s="1" t="s">
        <v>797</v>
      </c>
      <c r="T59" s="1"/>
      <c r="U59" s="1">
        <v>1</v>
      </c>
      <c r="V59" s="1">
        <v>1</v>
      </c>
      <c r="W59" s="1">
        <v>0.5</v>
      </c>
      <c r="X59" s="1">
        <v>0</v>
      </c>
      <c r="Y59" s="1">
        <f t="shared" si="3"/>
        <v>0</v>
      </c>
      <c r="Z59" s="1"/>
      <c r="AA59" s="1"/>
      <c r="AB59" s="1">
        <v>1</v>
      </c>
      <c r="AC59" s="1">
        <v>1</v>
      </c>
      <c r="AD59" s="1">
        <v>0.5</v>
      </c>
      <c r="AE59" s="1">
        <v>1</v>
      </c>
      <c r="AF59" s="1">
        <v>1</v>
      </c>
      <c r="AG59" s="1">
        <v>0.5</v>
      </c>
      <c r="AH59" s="1">
        <v>1</v>
      </c>
      <c r="AI59" s="1">
        <v>1</v>
      </c>
      <c r="AJ59" s="1">
        <v>0.5</v>
      </c>
      <c r="AK59" s="6"/>
      <c r="AL59" s="7">
        <v>0</v>
      </c>
      <c r="AM59" s="7">
        <v>0</v>
      </c>
      <c r="AN59" s="7">
        <v>0</v>
      </c>
      <c r="AO59" s="6"/>
      <c r="AP59" s="7"/>
      <c r="AQ59" s="6"/>
      <c r="AR59" s="7"/>
      <c r="AS59" s="6"/>
      <c r="AT59" s="32"/>
    </row>
    <row r="60" spans="2:46" ht="48">
      <c r="B60" s="46"/>
      <c r="C60" s="89"/>
      <c r="D60" s="46"/>
      <c r="E60" s="50"/>
      <c r="F60" s="48"/>
      <c r="G60" s="44"/>
      <c r="H60" s="50"/>
      <c r="I60" s="50"/>
      <c r="J60" s="50"/>
      <c r="K60" s="50"/>
      <c r="L60" s="25"/>
      <c r="M60" s="135" t="s">
        <v>377</v>
      </c>
      <c r="N60" s="11"/>
      <c r="O60" s="12" t="s">
        <v>552</v>
      </c>
      <c r="P60" s="12" t="s">
        <v>378</v>
      </c>
      <c r="Q60" s="7">
        <v>12</v>
      </c>
      <c r="R60" s="7">
        <v>48</v>
      </c>
      <c r="S60" s="1" t="s">
        <v>798</v>
      </c>
      <c r="T60" s="7"/>
      <c r="U60" s="7">
        <v>12</v>
      </c>
      <c r="V60" s="7">
        <v>12</v>
      </c>
      <c r="W60" s="8">
        <v>1</v>
      </c>
      <c r="X60" s="7">
        <v>12</v>
      </c>
      <c r="Y60" s="1">
        <v>1</v>
      </c>
      <c r="Z60" s="7"/>
      <c r="AA60" s="7"/>
      <c r="AB60" s="7">
        <v>12</v>
      </c>
      <c r="AC60" s="7">
        <v>12</v>
      </c>
      <c r="AD60" s="8">
        <v>1</v>
      </c>
      <c r="AE60" s="7">
        <v>12</v>
      </c>
      <c r="AF60" s="7">
        <v>12</v>
      </c>
      <c r="AG60" s="8">
        <v>1</v>
      </c>
      <c r="AH60" s="7">
        <v>12</v>
      </c>
      <c r="AI60" s="7">
        <v>12</v>
      </c>
      <c r="AJ60" s="8">
        <v>1</v>
      </c>
      <c r="AK60" s="6"/>
      <c r="AL60" s="143">
        <v>9927285</v>
      </c>
      <c r="AM60" s="143">
        <v>8618295.3</v>
      </c>
      <c r="AN60" s="8">
        <v>0.87</v>
      </c>
      <c r="AO60" s="6"/>
      <c r="AP60" s="7"/>
      <c r="AQ60" s="6"/>
      <c r="AR60" s="7"/>
      <c r="AS60" s="6"/>
      <c r="AT60" s="32"/>
    </row>
    <row r="61" spans="2:46" ht="144" customHeight="1">
      <c r="B61" s="46"/>
      <c r="C61" s="89"/>
      <c r="D61" s="46"/>
      <c r="E61" s="50"/>
      <c r="F61" s="47" t="s">
        <v>698</v>
      </c>
      <c r="G61" s="144"/>
      <c r="H61" s="12" t="s">
        <v>132</v>
      </c>
      <c r="I61" s="12" t="s">
        <v>133</v>
      </c>
      <c r="J61" s="19">
        <v>0</v>
      </c>
      <c r="K61" s="19">
        <v>1</v>
      </c>
      <c r="L61" s="1"/>
      <c r="M61" s="135" t="s">
        <v>134</v>
      </c>
      <c r="N61" s="11"/>
      <c r="O61" s="12" t="s">
        <v>553</v>
      </c>
      <c r="P61" s="12" t="s">
        <v>379</v>
      </c>
      <c r="Q61" s="1">
        <v>0</v>
      </c>
      <c r="R61" s="1">
        <v>1</v>
      </c>
      <c r="S61" s="1" t="s">
        <v>799</v>
      </c>
      <c r="T61" s="1"/>
      <c r="U61" s="1">
        <v>1</v>
      </c>
      <c r="V61" s="1">
        <v>1</v>
      </c>
      <c r="W61" s="1">
        <v>1</v>
      </c>
      <c r="X61" s="1">
        <v>1</v>
      </c>
      <c r="Y61" s="1">
        <v>1</v>
      </c>
      <c r="Z61" s="1"/>
      <c r="AA61" s="1"/>
      <c r="AB61" s="1">
        <v>1</v>
      </c>
      <c r="AC61" s="1">
        <v>1</v>
      </c>
      <c r="AD61" s="1">
        <v>1</v>
      </c>
      <c r="AE61" s="1">
        <v>1</v>
      </c>
      <c r="AF61" s="1">
        <v>1</v>
      </c>
      <c r="AG61" s="1">
        <v>1</v>
      </c>
      <c r="AH61" s="1">
        <v>1</v>
      </c>
      <c r="AI61" s="1">
        <v>1</v>
      </c>
      <c r="AJ61" s="1">
        <v>1</v>
      </c>
      <c r="AK61" s="6"/>
      <c r="AL61" s="143">
        <v>5803759</v>
      </c>
      <c r="AM61" s="143">
        <v>3978893.3</v>
      </c>
      <c r="AN61" s="8">
        <v>0.685</v>
      </c>
      <c r="AO61" s="6"/>
      <c r="AP61" s="7"/>
      <c r="AQ61" s="6"/>
      <c r="AR61" s="7"/>
      <c r="AS61" s="6"/>
      <c r="AT61" s="32"/>
    </row>
    <row r="62" spans="2:46" ht="48">
      <c r="B62" s="46"/>
      <c r="C62" s="89"/>
      <c r="D62" s="46"/>
      <c r="E62" s="50"/>
      <c r="F62" s="49"/>
      <c r="G62" s="145"/>
      <c r="H62" s="142" t="s">
        <v>721</v>
      </c>
      <c r="I62" s="142" t="s">
        <v>722</v>
      </c>
      <c r="J62" s="93">
        <v>0</v>
      </c>
      <c r="K62" s="93">
        <v>1</v>
      </c>
      <c r="L62" s="1"/>
      <c r="M62" s="146" t="s">
        <v>739</v>
      </c>
      <c r="N62" s="45"/>
      <c r="O62" s="12" t="s">
        <v>380</v>
      </c>
      <c r="P62" s="12" t="s">
        <v>136</v>
      </c>
      <c r="Q62" s="8">
        <v>0</v>
      </c>
      <c r="R62" s="8">
        <v>1</v>
      </c>
      <c r="S62" s="1" t="s">
        <v>800</v>
      </c>
      <c r="T62" s="8"/>
      <c r="U62" s="8">
        <v>0.8</v>
      </c>
      <c r="V62" s="8">
        <v>0.8</v>
      </c>
      <c r="W62" s="8">
        <v>0.2</v>
      </c>
      <c r="X62" s="8">
        <v>0</v>
      </c>
      <c r="Y62" s="1">
        <f t="shared" si="3"/>
        <v>0</v>
      </c>
      <c r="Z62" s="8"/>
      <c r="AA62" s="8"/>
      <c r="AB62" s="8">
        <v>1</v>
      </c>
      <c r="AC62" s="8">
        <v>1</v>
      </c>
      <c r="AD62" s="8">
        <v>0.25</v>
      </c>
      <c r="AE62" s="8">
        <v>1</v>
      </c>
      <c r="AF62" s="8">
        <v>1</v>
      </c>
      <c r="AG62" s="8">
        <v>0.25</v>
      </c>
      <c r="AH62" s="8">
        <v>1</v>
      </c>
      <c r="AI62" s="8">
        <v>1</v>
      </c>
      <c r="AJ62" s="8">
        <v>0.25</v>
      </c>
      <c r="AK62" s="6"/>
      <c r="AL62" s="7">
        <v>0</v>
      </c>
      <c r="AM62" s="7">
        <v>0</v>
      </c>
      <c r="AN62" s="7">
        <v>0</v>
      </c>
      <c r="AO62" s="6"/>
      <c r="AP62" s="7"/>
      <c r="AQ62" s="6"/>
      <c r="AR62" s="7"/>
      <c r="AS62" s="6"/>
      <c r="AT62" s="32"/>
    </row>
    <row r="63" spans="2:46" ht="36">
      <c r="B63" s="46"/>
      <c r="C63" s="89"/>
      <c r="D63" s="46"/>
      <c r="E63" s="50"/>
      <c r="F63" s="49"/>
      <c r="G63" s="145"/>
      <c r="H63" s="142"/>
      <c r="I63" s="142"/>
      <c r="J63" s="93"/>
      <c r="K63" s="93"/>
      <c r="L63" s="1"/>
      <c r="M63" s="147"/>
      <c r="N63" s="45"/>
      <c r="O63" s="12" t="s">
        <v>554</v>
      </c>
      <c r="P63" s="12" t="s">
        <v>137</v>
      </c>
      <c r="Q63" s="7">
        <v>0</v>
      </c>
      <c r="R63" s="7">
        <v>1</v>
      </c>
      <c r="S63" s="1" t="s">
        <v>801</v>
      </c>
      <c r="T63" s="7"/>
      <c r="U63" s="7">
        <v>1</v>
      </c>
      <c r="V63" s="7">
        <v>1</v>
      </c>
      <c r="W63" s="8">
        <v>0.2</v>
      </c>
      <c r="X63" s="7">
        <v>1</v>
      </c>
      <c r="Y63" s="1">
        <v>0.3</v>
      </c>
      <c r="Z63" s="7"/>
      <c r="AA63" s="7"/>
      <c r="AB63" s="7">
        <v>1</v>
      </c>
      <c r="AC63" s="7">
        <v>1</v>
      </c>
      <c r="AD63" s="8">
        <v>0.25</v>
      </c>
      <c r="AE63" s="7">
        <v>1</v>
      </c>
      <c r="AF63" s="7">
        <v>1</v>
      </c>
      <c r="AG63" s="8">
        <v>0.25</v>
      </c>
      <c r="AH63" s="7">
        <v>1</v>
      </c>
      <c r="AI63" s="7">
        <v>1</v>
      </c>
      <c r="AJ63" s="8">
        <v>0.25</v>
      </c>
      <c r="AK63" s="6"/>
      <c r="AL63" s="7">
        <v>0</v>
      </c>
      <c r="AM63" s="7">
        <v>0</v>
      </c>
      <c r="AN63" s="7">
        <v>0</v>
      </c>
      <c r="AO63" s="6"/>
      <c r="AP63" s="7"/>
      <c r="AQ63" s="6"/>
      <c r="AR63" s="7"/>
      <c r="AS63" s="6"/>
      <c r="AT63" s="32"/>
    </row>
    <row r="64" spans="2:46" ht="48">
      <c r="B64" s="46"/>
      <c r="C64" s="89"/>
      <c r="D64" s="46"/>
      <c r="E64" s="50"/>
      <c r="F64" s="49"/>
      <c r="G64" s="145"/>
      <c r="H64" s="142"/>
      <c r="I64" s="142"/>
      <c r="J64" s="93"/>
      <c r="K64" s="93"/>
      <c r="L64" s="1"/>
      <c r="M64" s="147"/>
      <c r="N64" s="45"/>
      <c r="O64" s="12" t="s">
        <v>381</v>
      </c>
      <c r="P64" s="12" t="s">
        <v>138</v>
      </c>
      <c r="Q64" s="2">
        <v>0</v>
      </c>
      <c r="R64" s="2">
        <v>14</v>
      </c>
      <c r="S64" s="1" t="s">
        <v>802</v>
      </c>
      <c r="T64" s="2"/>
      <c r="U64" s="2">
        <v>2</v>
      </c>
      <c r="V64" s="2">
        <v>2</v>
      </c>
      <c r="W64" s="3">
        <v>0.2</v>
      </c>
      <c r="X64" s="2">
        <v>2</v>
      </c>
      <c r="Y64" s="1">
        <v>0.3</v>
      </c>
      <c r="Z64" s="2"/>
      <c r="AA64" s="2"/>
      <c r="AB64" s="2">
        <v>4</v>
      </c>
      <c r="AC64" s="2">
        <v>4</v>
      </c>
      <c r="AD64" s="8">
        <v>0.25</v>
      </c>
      <c r="AE64" s="2">
        <v>4</v>
      </c>
      <c r="AF64" s="2">
        <v>4</v>
      </c>
      <c r="AG64" s="8">
        <v>0.25</v>
      </c>
      <c r="AH64" s="2">
        <v>4</v>
      </c>
      <c r="AI64" s="2">
        <v>4</v>
      </c>
      <c r="AJ64" s="8">
        <v>0.25</v>
      </c>
      <c r="AK64" s="6"/>
      <c r="AL64" s="7">
        <v>0</v>
      </c>
      <c r="AM64" s="7">
        <v>0</v>
      </c>
      <c r="AN64" s="7">
        <v>0</v>
      </c>
      <c r="AO64" s="6"/>
      <c r="AP64" s="7"/>
      <c r="AQ64" s="6"/>
      <c r="AR64" s="7"/>
      <c r="AS64" s="6"/>
      <c r="AT64" s="32"/>
    </row>
    <row r="65" spans="2:46" ht="60">
      <c r="B65" s="46" t="s">
        <v>16</v>
      </c>
      <c r="C65" s="89"/>
      <c r="D65" s="46" t="s">
        <v>674</v>
      </c>
      <c r="E65" s="50"/>
      <c r="F65" s="49"/>
      <c r="G65" s="145"/>
      <c r="H65" s="142"/>
      <c r="I65" s="142"/>
      <c r="J65" s="142"/>
      <c r="K65" s="142"/>
      <c r="L65" s="148"/>
      <c r="M65" s="147"/>
      <c r="N65" s="45"/>
      <c r="O65" s="12" t="s">
        <v>382</v>
      </c>
      <c r="P65" s="12" t="s">
        <v>383</v>
      </c>
      <c r="Q65" s="1">
        <v>0.4</v>
      </c>
      <c r="R65" s="1">
        <v>1</v>
      </c>
      <c r="S65" s="1" t="s">
        <v>803</v>
      </c>
      <c r="T65" s="1"/>
      <c r="U65" s="1">
        <v>1</v>
      </c>
      <c r="V65" s="1">
        <v>1</v>
      </c>
      <c r="W65" s="1">
        <v>0.2</v>
      </c>
      <c r="X65" s="1">
        <v>0.43</v>
      </c>
      <c r="Y65" s="1">
        <f>+X65/V65</f>
        <v>0.43</v>
      </c>
      <c r="Z65" s="1"/>
      <c r="AA65" s="1"/>
      <c r="AB65" s="1">
        <v>0</v>
      </c>
      <c r="AC65" s="1">
        <v>0</v>
      </c>
      <c r="AD65" s="1">
        <v>0</v>
      </c>
      <c r="AE65" s="1">
        <v>0</v>
      </c>
      <c r="AF65" s="1">
        <v>0</v>
      </c>
      <c r="AG65" s="1">
        <v>0</v>
      </c>
      <c r="AH65" s="1">
        <v>0</v>
      </c>
      <c r="AI65" s="1">
        <v>0</v>
      </c>
      <c r="AJ65" s="1">
        <v>0</v>
      </c>
      <c r="AK65" s="6"/>
      <c r="AL65" s="143">
        <v>150000</v>
      </c>
      <c r="AM65" s="149">
        <v>20977.55</v>
      </c>
      <c r="AN65" s="150">
        <f>AM65/AL65*100</f>
        <v>13.985033333333332</v>
      </c>
      <c r="AO65" s="6"/>
      <c r="AP65" s="7"/>
      <c r="AQ65" s="6"/>
      <c r="AR65" s="7"/>
      <c r="AS65" s="6"/>
      <c r="AT65" s="32"/>
    </row>
    <row r="66" spans="2:46" ht="36">
      <c r="B66" s="46"/>
      <c r="C66" s="89"/>
      <c r="D66" s="46"/>
      <c r="E66" s="50"/>
      <c r="F66" s="49"/>
      <c r="G66" s="145"/>
      <c r="H66" s="142"/>
      <c r="I66" s="142"/>
      <c r="J66" s="142"/>
      <c r="K66" s="142"/>
      <c r="L66" s="148"/>
      <c r="M66" s="151"/>
      <c r="N66" s="45"/>
      <c r="O66" s="12" t="s">
        <v>135</v>
      </c>
      <c r="P66" s="12" t="s">
        <v>383</v>
      </c>
      <c r="Q66" s="1">
        <v>0</v>
      </c>
      <c r="R66" s="1">
        <v>0.75</v>
      </c>
      <c r="S66" s="1" t="s">
        <v>804</v>
      </c>
      <c r="T66" s="1"/>
      <c r="U66" s="1">
        <v>0</v>
      </c>
      <c r="V66" s="1">
        <v>0</v>
      </c>
      <c r="W66" s="1">
        <v>0.2</v>
      </c>
      <c r="X66" s="1"/>
      <c r="Y66" s="1" t="e">
        <f t="shared" si="3"/>
        <v>#DIV/0!</v>
      </c>
      <c r="Z66" s="1"/>
      <c r="AA66" s="1"/>
      <c r="AB66" s="1">
        <v>0.25</v>
      </c>
      <c r="AC66" s="1">
        <v>0.25</v>
      </c>
      <c r="AD66" s="8">
        <v>0.25</v>
      </c>
      <c r="AE66" s="1">
        <v>0.25</v>
      </c>
      <c r="AF66" s="1">
        <v>0.25</v>
      </c>
      <c r="AG66" s="8">
        <v>0.25</v>
      </c>
      <c r="AH66" s="1">
        <v>0.25</v>
      </c>
      <c r="AI66" s="1">
        <v>0.25</v>
      </c>
      <c r="AJ66" s="8">
        <v>0.25</v>
      </c>
      <c r="AK66" s="6"/>
      <c r="AL66" s="7"/>
      <c r="AM66" s="7"/>
      <c r="AN66" s="7" t="e">
        <f>+AL66/AM66*100</f>
        <v>#DIV/0!</v>
      </c>
      <c r="AO66" s="6"/>
      <c r="AP66" s="7"/>
      <c r="AQ66" s="6"/>
      <c r="AR66" s="7"/>
      <c r="AS66" s="6"/>
      <c r="AT66" s="32"/>
    </row>
    <row r="67" spans="2:46" ht="60">
      <c r="B67" s="46"/>
      <c r="C67" s="89"/>
      <c r="D67" s="46"/>
      <c r="E67" s="50"/>
      <c r="F67" s="49"/>
      <c r="G67" s="145"/>
      <c r="H67" s="142"/>
      <c r="I67" s="142"/>
      <c r="J67" s="142"/>
      <c r="K67" s="142"/>
      <c r="L67" s="148"/>
      <c r="M67" s="10" t="s">
        <v>384</v>
      </c>
      <c r="N67" s="11"/>
      <c r="O67" s="12" t="s">
        <v>385</v>
      </c>
      <c r="P67" s="12" t="s">
        <v>139</v>
      </c>
      <c r="Q67" s="1" t="s">
        <v>59</v>
      </c>
      <c r="R67" s="1">
        <v>1</v>
      </c>
      <c r="S67" s="1" t="s">
        <v>805</v>
      </c>
      <c r="T67" s="1"/>
      <c r="U67" s="1">
        <v>1</v>
      </c>
      <c r="V67" s="1">
        <v>1</v>
      </c>
      <c r="W67" s="1">
        <v>1</v>
      </c>
      <c r="X67" s="1"/>
      <c r="Y67" s="1">
        <f t="shared" si="3"/>
        <v>0</v>
      </c>
      <c r="Z67" s="1"/>
      <c r="AA67" s="1"/>
      <c r="AB67" s="1">
        <v>1</v>
      </c>
      <c r="AC67" s="1">
        <v>1</v>
      </c>
      <c r="AD67" s="1">
        <v>1</v>
      </c>
      <c r="AE67" s="1">
        <v>1</v>
      </c>
      <c r="AF67" s="1">
        <v>1</v>
      </c>
      <c r="AG67" s="1">
        <v>1</v>
      </c>
      <c r="AH67" s="1">
        <v>1</v>
      </c>
      <c r="AI67" s="1">
        <v>1</v>
      </c>
      <c r="AJ67" s="1">
        <v>1</v>
      </c>
      <c r="AK67" s="6"/>
      <c r="AL67" s="7"/>
      <c r="AM67" s="7"/>
      <c r="AN67" s="7" t="e">
        <f>+AL67/AM67*100</f>
        <v>#DIV/0!</v>
      </c>
      <c r="AO67" s="6"/>
      <c r="AP67" s="7"/>
      <c r="AQ67" s="6"/>
      <c r="AR67" s="7"/>
      <c r="AS67" s="6"/>
      <c r="AT67" s="32"/>
    </row>
    <row r="68" spans="2:46" ht="72">
      <c r="B68" s="46"/>
      <c r="C68" s="89"/>
      <c r="D68" s="46"/>
      <c r="E68" s="50"/>
      <c r="F68" s="48"/>
      <c r="G68" s="152"/>
      <c r="H68" s="142"/>
      <c r="I68" s="142"/>
      <c r="J68" s="142"/>
      <c r="K68" s="142"/>
      <c r="L68" s="148"/>
      <c r="M68" s="10" t="s">
        <v>386</v>
      </c>
      <c r="N68" s="11"/>
      <c r="O68" s="12" t="s">
        <v>555</v>
      </c>
      <c r="P68" s="12" t="s">
        <v>387</v>
      </c>
      <c r="Q68" s="2">
        <v>0</v>
      </c>
      <c r="R68" s="2">
        <v>1</v>
      </c>
      <c r="S68" s="1" t="s">
        <v>806</v>
      </c>
      <c r="T68" s="2"/>
      <c r="U68" s="2">
        <v>1</v>
      </c>
      <c r="V68" s="2">
        <v>1</v>
      </c>
      <c r="W68" s="3">
        <v>1</v>
      </c>
      <c r="X68" s="2">
        <v>0</v>
      </c>
      <c r="Y68" s="1">
        <f t="shared" si="3"/>
        <v>0</v>
      </c>
      <c r="Z68" s="2"/>
      <c r="AA68" s="2"/>
      <c r="AB68" s="2">
        <v>1</v>
      </c>
      <c r="AC68" s="2">
        <v>1</v>
      </c>
      <c r="AD68" s="3">
        <v>1</v>
      </c>
      <c r="AE68" s="2">
        <v>1</v>
      </c>
      <c r="AF68" s="2">
        <v>1</v>
      </c>
      <c r="AG68" s="3">
        <v>1</v>
      </c>
      <c r="AH68" s="2">
        <v>1</v>
      </c>
      <c r="AI68" s="2">
        <v>1</v>
      </c>
      <c r="AJ68" s="3">
        <v>1</v>
      </c>
      <c r="AK68" s="6"/>
      <c r="AL68" s="143">
        <v>130000</v>
      </c>
      <c r="AM68" s="7">
        <v>0</v>
      </c>
      <c r="AN68" s="7" t="e">
        <f>+AL68/AM68*100</f>
        <v>#DIV/0!</v>
      </c>
      <c r="AO68" s="6"/>
      <c r="AP68" s="7"/>
      <c r="AQ68" s="6"/>
      <c r="AR68" s="7"/>
      <c r="AS68" s="6"/>
      <c r="AT68" s="32"/>
    </row>
    <row r="69" spans="2:46" ht="84">
      <c r="B69" s="46"/>
      <c r="C69" s="89"/>
      <c r="D69" s="46"/>
      <c r="E69" s="50"/>
      <c r="F69" s="47" t="s">
        <v>699</v>
      </c>
      <c r="G69" s="75"/>
      <c r="H69" s="4" t="s">
        <v>556</v>
      </c>
      <c r="I69" s="4" t="s">
        <v>142</v>
      </c>
      <c r="J69" s="20">
        <v>17.1</v>
      </c>
      <c r="K69" s="19">
        <v>14</v>
      </c>
      <c r="L69" s="1"/>
      <c r="M69" s="47" t="s">
        <v>402</v>
      </c>
      <c r="N69" s="45"/>
      <c r="O69" s="4" t="s">
        <v>157</v>
      </c>
      <c r="P69" s="4" t="s">
        <v>159</v>
      </c>
      <c r="Q69" s="1">
        <v>0.92</v>
      </c>
      <c r="R69" s="1">
        <v>0.95</v>
      </c>
      <c r="S69" s="1" t="s">
        <v>807</v>
      </c>
      <c r="T69" s="1"/>
      <c r="U69" s="1">
        <v>0.95</v>
      </c>
      <c r="V69" s="1">
        <v>0.95</v>
      </c>
      <c r="W69" s="8">
        <v>0.3</v>
      </c>
      <c r="X69" s="1">
        <v>0.8</v>
      </c>
      <c r="Y69" s="1">
        <f>+X69/V69</f>
        <v>0.8421052631578948</v>
      </c>
      <c r="Z69" s="1"/>
      <c r="AA69" s="1"/>
      <c r="AB69" s="1">
        <v>0.95</v>
      </c>
      <c r="AC69" s="1">
        <v>0.95</v>
      </c>
      <c r="AD69" s="8">
        <v>0.3</v>
      </c>
      <c r="AE69" s="1">
        <v>0.95</v>
      </c>
      <c r="AF69" s="1">
        <v>0.95</v>
      </c>
      <c r="AG69" s="8">
        <v>0.3</v>
      </c>
      <c r="AH69" s="1">
        <v>0.95</v>
      </c>
      <c r="AI69" s="1">
        <v>0.95</v>
      </c>
      <c r="AJ69" s="8">
        <v>0.3</v>
      </c>
      <c r="AK69" s="6"/>
      <c r="AL69" s="13">
        <v>793673101</v>
      </c>
      <c r="AM69" s="13">
        <v>435195476</v>
      </c>
      <c r="AN69" s="62">
        <f>+AM69/AL69*100</f>
        <v>54.83308876811739</v>
      </c>
      <c r="AO69" s="6"/>
      <c r="AP69" s="7"/>
      <c r="AQ69" s="6"/>
      <c r="AR69" s="7"/>
      <c r="AS69" s="6"/>
      <c r="AT69" s="32"/>
    </row>
    <row r="70" spans="2:46" ht="43.5" customHeight="1">
      <c r="B70" s="46"/>
      <c r="C70" s="89"/>
      <c r="D70" s="46"/>
      <c r="E70" s="50"/>
      <c r="F70" s="49"/>
      <c r="G70" s="111"/>
      <c r="H70" s="4" t="s">
        <v>388</v>
      </c>
      <c r="I70" s="4" t="s">
        <v>143</v>
      </c>
      <c r="J70" s="153">
        <v>0.39</v>
      </c>
      <c r="K70" s="153">
        <v>0.2</v>
      </c>
      <c r="L70" s="1"/>
      <c r="M70" s="49"/>
      <c r="N70" s="45"/>
      <c r="O70" s="4" t="s">
        <v>573</v>
      </c>
      <c r="P70" s="14" t="s">
        <v>404</v>
      </c>
      <c r="Q70" s="1">
        <v>0.7</v>
      </c>
      <c r="R70" s="1">
        <v>0.8</v>
      </c>
      <c r="S70" s="1" t="s">
        <v>808</v>
      </c>
      <c r="T70" s="1"/>
      <c r="U70" s="1">
        <v>0.75</v>
      </c>
      <c r="V70" s="1">
        <v>0.75</v>
      </c>
      <c r="W70" s="8">
        <v>0.3</v>
      </c>
      <c r="X70" s="1">
        <v>0.6</v>
      </c>
      <c r="Y70" s="1">
        <f>+X70/V70</f>
        <v>0.7999999999999999</v>
      </c>
      <c r="Z70" s="1"/>
      <c r="AA70" s="1"/>
      <c r="AB70" s="1">
        <v>0.8</v>
      </c>
      <c r="AC70" s="1">
        <v>0.8</v>
      </c>
      <c r="AD70" s="8">
        <v>0.3</v>
      </c>
      <c r="AE70" s="1">
        <v>0.8</v>
      </c>
      <c r="AF70" s="1">
        <v>0.8</v>
      </c>
      <c r="AG70" s="8">
        <v>0.3</v>
      </c>
      <c r="AH70" s="1">
        <v>0.8</v>
      </c>
      <c r="AI70" s="1">
        <v>0.8</v>
      </c>
      <c r="AJ70" s="8">
        <v>0.3</v>
      </c>
      <c r="AK70" s="6"/>
      <c r="AL70" s="7"/>
      <c r="AM70" s="7"/>
      <c r="AN70" s="63"/>
      <c r="AO70" s="6"/>
      <c r="AP70" s="7"/>
      <c r="AQ70" s="6"/>
      <c r="AR70" s="7"/>
      <c r="AS70" s="6"/>
      <c r="AT70" s="32"/>
    </row>
    <row r="71" spans="2:46" ht="53.25" customHeight="1">
      <c r="B71" s="46" t="s">
        <v>16</v>
      </c>
      <c r="C71" s="89"/>
      <c r="D71" s="46" t="s">
        <v>674</v>
      </c>
      <c r="E71" s="89"/>
      <c r="F71" s="49"/>
      <c r="G71" s="111"/>
      <c r="H71" s="4" t="s">
        <v>530</v>
      </c>
      <c r="I71" s="4" t="s">
        <v>201</v>
      </c>
      <c r="J71" s="1">
        <v>1</v>
      </c>
      <c r="K71" s="1">
        <v>1</v>
      </c>
      <c r="L71" s="1"/>
      <c r="M71" s="49"/>
      <c r="N71" s="45"/>
      <c r="O71" s="4" t="s">
        <v>158</v>
      </c>
      <c r="P71" s="4" t="s">
        <v>574</v>
      </c>
      <c r="Q71" s="7">
        <v>0</v>
      </c>
      <c r="R71" s="7">
        <v>1</v>
      </c>
      <c r="S71" s="1" t="s">
        <v>809</v>
      </c>
      <c r="T71" s="7"/>
      <c r="U71" s="7">
        <v>0</v>
      </c>
      <c r="V71" s="7">
        <v>0</v>
      </c>
      <c r="W71" s="8">
        <v>0.05</v>
      </c>
      <c r="X71" s="7">
        <v>0</v>
      </c>
      <c r="Y71" s="1">
        <v>0</v>
      </c>
      <c r="Z71" s="7"/>
      <c r="AA71" s="7"/>
      <c r="AB71" s="7">
        <v>0</v>
      </c>
      <c r="AC71" s="7">
        <v>0</v>
      </c>
      <c r="AD71" s="8">
        <v>0.05</v>
      </c>
      <c r="AE71" s="7">
        <v>0</v>
      </c>
      <c r="AF71" s="7">
        <v>0</v>
      </c>
      <c r="AG71" s="8">
        <v>0.05</v>
      </c>
      <c r="AH71" s="7">
        <v>1</v>
      </c>
      <c r="AI71" s="7">
        <v>1</v>
      </c>
      <c r="AJ71" s="8">
        <v>0.05</v>
      </c>
      <c r="AK71" s="6"/>
      <c r="AL71" s="7"/>
      <c r="AM71" s="7"/>
      <c r="AN71" s="63"/>
      <c r="AO71" s="6"/>
      <c r="AP71" s="7"/>
      <c r="AQ71" s="6"/>
      <c r="AR71" s="7"/>
      <c r="AS71" s="6"/>
      <c r="AT71" s="32"/>
    </row>
    <row r="72" spans="2:46" ht="48" customHeight="1">
      <c r="B72" s="46"/>
      <c r="C72" s="89"/>
      <c r="D72" s="46"/>
      <c r="E72" s="89"/>
      <c r="F72" s="49"/>
      <c r="G72" s="111"/>
      <c r="H72" s="4" t="s">
        <v>557</v>
      </c>
      <c r="I72" s="4" t="s">
        <v>400</v>
      </c>
      <c r="J72" s="33">
        <v>1.13</v>
      </c>
      <c r="K72" s="19">
        <v>0</v>
      </c>
      <c r="L72" s="1"/>
      <c r="M72" s="49"/>
      <c r="N72" s="45"/>
      <c r="O72" s="4" t="s">
        <v>403</v>
      </c>
      <c r="P72" s="4" t="s">
        <v>160</v>
      </c>
      <c r="Q72" s="7">
        <v>1</v>
      </c>
      <c r="R72" s="7">
        <v>3</v>
      </c>
      <c r="S72" s="1" t="s">
        <v>810</v>
      </c>
      <c r="T72" s="7"/>
      <c r="U72" s="7">
        <v>3</v>
      </c>
      <c r="V72" s="7">
        <v>3</v>
      </c>
      <c r="W72" s="8">
        <v>0.05</v>
      </c>
      <c r="X72" s="7">
        <v>2</v>
      </c>
      <c r="Y72" s="1">
        <f>+X72/V72</f>
        <v>0.6666666666666666</v>
      </c>
      <c r="Z72" s="7"/>
      <c r="AA72" s="7"/>
      <c r="AB72" s="7">
        <v>3</v>
      </c>
      <c r="AC72" s="7">
        <v>3</v>
      </c>
      <c r="AD72" s="8">
        <v>0.05</v>
      </c>
      <c r="AE72" s="7">
        <v>3</v>
      </c>
      <c r="AF72" s="7">
        <v>3</v>
      </c>
      <c r="AG72" s="8">
        <v>0.05</v>
      </c>
      <c r="AH72" s="7">
        <v>3</v>
      </c>
      <c r="AI72" s="7">
        <v>3</v>
      </c>
      <c r="AJ72" s="8">
        <v>0.05</v>
      </c>
      <c r="AK72" s="6"/>
      <c r="AL72" s="7"/>
      <c r="AM72" s="7"/>
      <c r="AN72" s="63"/>
      <c r="AO72" s="6"/>
      <c r="AP72" s="7"/>
      <c r="AQ72" s="6"/>
      <c r="AR72" s="7"/>
      <c r="AS72" s="6"/>
      <c r="AT72" s="32"/>
    </row>
    <row r="73" spans="2:46" ht="36">
      <c r="B73" s="46"/>
      <c r="C73" s="89"/>
      <c r="D73" s="46"/>
      <c r="E73" s="89"/>
      <c r="F73" s="49"/>
      <c r="G73" s="111"/>
      <c r="H73" s="50" t="s">
        <v>559</v>
      </c>
      <c r="I73" s="50" t="s">
        <v>144</v>
      </c>
      <c r="J73" s="154">
        <v>2.1</v>
      </c>
      <c r="K73" s="154" t="s">
        <v>560</v>
      </c>
      <c r="L73" s="1"/>
      <c r="M73" s="49"/>
      <c r="N73" s="45"/>
      <c r="O73" s="4" t="s">
        <v>1021</v>
      </c>
      <c r="P73" s="4" t="s">
        <v>161</v>
      </c>
      <c r="Q73" s="7">
        <v>0</v>
      </c>
      <c r="R73" s="7">
        <v>6</v>
      </c>
      <c r="S73" s="1" t="s">
        <v>811</v>
      </c>
      <c r="T73" s="7"/>
      <c r="U73" s="7">
        <v>2</v>
      </c>
      <c r="V73" s="7">
        <v>2</v>
      </c>
      <c r="W73" s="8">
        <v>0.15</v>
      </c>
      <c r="X73" s="7">
        <v>0</v>
      </c>
      <c r="Y73" s="1">
        <f>+X73/V73*100</f>
        <v>0</v>
      </c>
      <c r="Z73" s="7"/>
      <c r="AA73" s="7"/>
      <c r="AB73" s="7">
        <v>3</v>
      </c>
      <c r="AC73" s="7">
        <v>1</v>
      </c>
      <c r="AD73" s="8">
        <v>0.15</v>
      </c>
      <c r="AE73" s="7">
        <v>4</v>
      </c>
      <c r="AF73" s="7">
        <v>1</v>
      </c>
      <c r="AG73" s="8">
        <v>0.15</v>
      </c>
      <c r="AH73" s="7">
        <v>6</v>
      </c>
      <c r="AI73" s="7">
        <v>1</v>
      </c>
      <c r="AJ73" s="8">
        <v>0.15</v>
      </c>
      <c r="AK73" s="6"/>
      <c r="AL73" s="7"/>
      <c r="AM73" s="7"/>
      <c r="AN73" s="63"/>
      <c r="AO73" s="6"/>
      <c r="AP73" s="7"/>
      <c r="AQ73" s="6"/>
      <c r="AR73" s="7"/>
      <c r="AS73" s="6"/>
      <c r="AT73" s="32"/>
    </row>
    <row r="74" spans="2:46" ht="48">
      <c r="B74" s="46"/>
      <c r="C74" s="89"/>
      <c r="D74" s="46"/>
      <c r="E74" s="89"/>
      <c r="F74" s="49"/>
      <c r="G74" s="111"/>
      <c r="H74" s="50"/>
      <c r="I74" s="50"/>
      <c r="J74" s="154"/>
      <c r="K74" s="154"/>
      <c r="L74" s="1"/>
      <c r="M74" s="48"/>
      <c r="N74" s="45"/>
      <c r="O74" s="4" t="s">
        <v>723</v>
      </c>
      <c r="P74" s="4" t="s">
        <v>724</v>
      </c>
      <c r="Q74" s="1">
        <v>0.8</v>
      </c>
      <c r="R74" s="1">
        <v>1</v>
      </c>
      <c r="S74" s="1" t="s">
        <v>812</v>
      </c>
      <c r="T74" s="1"/>
      <c r="U74" s="1">
        <v>0.9</v>
      </c>
      <c r="V74" s="1">
        <v>0.9</v>
      </c>
      <c r="W74" s="8">
        <v>0.15</v>
      </c>
      <c r="X74" s="1">
        <v>0.66</v>
      </c>
      <c r="Y74" s="1">
        <f>+X74/V74</f>
        <v>0.7333333333333334</v>
      </c>
      <c r="Z74" s="1"/>
      <c r="AA74" s="1"/>
      <c r="AB74" s="1">
        <v>1</v>
      </c>
      <c r="AC74" s="1">
        <v>1</v>
      </c>
      <c r="AD74" s="8">
        <v>0.15</v>
      </c>
      <c r="AE74" s="1">
        <v>1</v>
      </c>
      <c r="AF74" s="1">
        <v>1</v>
      </c>
      <c r="AG74" s="8">
        <v>0.15</v>
      </c>
      <c r="AH74" s="1">
        <v>1</v>
      </c>
      <c r="AI74" s="1">
        <v>1</v>
      </c>
      <c r="AJ74" s="8">
        <v>0.15</v>
      </c>
      <c r="AK74" s="6"/>
      <c r="AL74" s="7"/>
      <c r="AM74" s="7"/>
      <c r="AN74" s="64"/>
      <c r="AO74" s="6"/>
      <c r="AP74" s="7"/>
      <c r="AQ74" s="6"/>
      <c r="AR74" s="7"/>
      <c r="AS74" s="6"/>
      <c r="AT74" s="32"/>
    </row>
    <row r="75" spans="2:46" ht="48">
      <c r="B75" s="46"/>
      <c r="C75" s="89"/>
      <c r="D75" s="46"/>
      <c r="E75" s="89"/>
      <c r="F75" s="49"/>
      <c r="G75" s="111"/>
      <c r="H75" s="4" t="s">
        <v>389</v>
      </c>
      <c r="I75" s="4" t="s">
        <v>140</v>
      </c>
      <c r="J75" s="19">
        <v>2</v>
      </c>
      <c r="K75" s="19" t="s">
        <v>561</v>
      </c>
      <c r="L75" s="1"/>
      <c r="M75" s="47" t="s">
        <v>202</v>
      </c>
      <c r="N75" s="45"/>
      <c r="O75" s="4" t="s">
        <v>405</v>
      </c>
      <c r="P75" s="4" t="s">
        <v>162</v>
      </c>
      <c r="Q75" s="2">
        <v>0</v>
      </c>
      <c r="R75" s="2">
        <v>4</v>
      </c>
      <c r="S75" s="1" t="s">
        <v>813</v>
      </c>
      <c r="T75" s="2"/>
      <c r="U75" s="2">
        <v>1</v>
      </c>
      <c r="V75" s="2">
        <v>1</v>
      </c>
      <c r="W75" s="3">
        <v>0.08</v>
      </c>
      <c r="X75" s="2">
        <v>0</v>
      </c>
      <c r="Y75" s="1">
        <f>+X75/V75*100</f>
        <v>0</v>
      </c>
      <c r="Z75" s="2"/>
      <c r="AA75" s="2"/>
      <c r="AB75" s="2">
        <v>1</v>
      </c>
      <c r="AC75" s="2">
        <v>1</v>
      </c>
      <c r="AD75" s="3">
        <v>0.08</v>
      </c>
      <c r="AE75" s="2">
        <v>1</v>
      </c>
      <c r="AF75" s="2">
        <v>1</v>
      </c>
      <c r="AG75" s="3">
        <v>0.08</v>
      </c>
      <c r="AH75" s="2">
        <v>1</v>
      </c>
      <c r="AI75" s="2">
        <v>1</v>
      </c>
      <c r="AJ75" s="3">
        <v>0.08</v>
      </c>
      <c r="AK75" s="6"/>
      <c r="AL75" s="38">
        <v>434418658</v>
      </c>
      <c r="AM75" s="38">
        <v>208147946</v>
      </c>
      <c r="AN75" s="56">
        <f>AM75*100/AL75</f>
        <v>47.91413586107989</v>
      </c>
      <c r="AO75" s="6"/>
      <c r="AP75" s="7"/>
      <c r="AQ75" s="6"/>
      <c r="AR75" s="7"/>
      <c r="AS75" s="6"/>
      <c r="AT75" s="32"/>
    </row>
    <row r="76" spans="2:46" ht="96">
      <c r="B76" s="46"/>
      <c r="C76" s="89"/>
      <c r="D76" s="46"/>
      <c r="E76" s="89"/>
      <c r="F76" s="49"/>
      <c r="G76" s="111"/>
      <c r="H76" s="4" t="s">
        <v>558</v>
      </c>
      <c r="I76" s="4" t="s">
        <v>141</v>
      </c>
      <c r="J76" s="20">
        <v>21.7</v>
      </c>
      <c r="K76" s="20" t="s">
        <v>562</v>
      </c>
      <c r="L76" s="1"/>
      <c r="M76" s="49"/>
      <c r="N76" s="45"/>
      <c r="O76" s="4" t="s">
        <v>576</v>
      </c>
      <c r="P76" s="4" t="s">
        <v>575</v>
      </c>
      <c r="Q76" s="1">
        <v>0.3</v>
      </c>
      <c r="R76" s="1">
        <v>0.8</v>
      </c>
      <c r="S76" s="1" t="s">
        <v>814</v>
      </c>
      <c r="T76" s="1"/>
      <c r="U76" s="1">
        <v>0.3</v>
      </c>
      <c r="V76" s="1">
        <v>0.3</v>
      </c>
      <c r="W76" s="1">
        <v>0.08</v>
      </c>
      <c r="X76" s="1">
        <v>0.28</v>
      </c>
      <c r="Y76" s="1">
        <v>0.28</v>
      </c>
      <c r="Z76" s="1"/>
      <c r="AA76" s="1"/>
      <c r="AB76" s="1">
        <v>0.4</v>
      </c>
      <c r="AC76" s="1">
        <v>0.4</v>
      </c>
      <c r="AD76" s="1">
        <v>0.08</v>
      </c>
      <c r="AE76" s="1">
        <v>0.65</v>
      </c>
      <c r="AF76" s="1">
        <v>0.65</v>
      </c>
      <c r="AG76" s="1">
        <v>0.08</v>
      </c>
      <c r="AH76" s="1">
        <v>0.8</v>
      </c>
      <c r="AI76" s="1">
        <v>0.8</v>
      </c>
      <c r="AJ76" s="1">
        <v>0.08</v>
      </c>
      <c r="AK76" s="6"/>
      <c r="AL76" s="65"/>
      <c r="AM76" s="65"/>
      <c r="AN76" s="67"/>
      <c r="AO76" s="6"/>
      <c r="AP76" s="7"/>
      <c r="AQ76" s="6"/>
      <c r="AR76" s="7"/>
      <c r="AS76" s="6"/>
      <c r="AT76" s="32"/>
    </row>
    <row r="77" spans="2:46" ht="72">
      <c r="B77" s="46"/>
      <c r="C77" s="89"/>
      <c r="D77" s="46"/>
      <c r="E77" s="89"/>
      <c r="F77" s="49"/>
      <c r="G77" s="111"/>
      <c r="H77" s="4" t="s">
        <v>563</v>
      </c>
      <c r="I77" s="4" t="s">
        <v>564</v>
      </c>
      <c r="J77" s="1">
        <v>1</v>
      </c>
      <c r="K77" s="1">
        <v>1</v>
      </c>
      <c r="L77" s="1"/>
      <c r="M77" s="49"/>
      <c r="N77" s="45"/>
      <c r="O77" s="4" t="s">
        <v>406</v>
      </c>
      <c r="P77" s="4" t="s">
        <v>163</v>
      </c>
      <c r="Q77" s="2">
        <v>0</v>
      </c>
      <c r="R77" s="2">
        <v>1</v>
      </c>
      <c r="S77" s="1" t="s">
        <v>815</v>
      </c>
      <c r="T77" s="2"/>
      <c r="U77" s="2">
        <v>1</v>
      </c>
      <c r="V77" s="2">
        <v>1</v>
      </c>
      <c r="W77" s="3">
        <v>0.13</v>
      </c>
      <c r="X77" s="2">
        <v>0</v>
      </c>
      <c r="Y77" s="1">
        <f>+X77/V77*100</f>
        <v>0</v>
      </c>
      <c r="Z77" s="2"/>
      <c r="AA77" s="2"/>
      <c r="AB77" s="2">
        <v>1</v>
      </c>
      <c r="AC77" s="2">
        <v>1</v>
      </c>
      <c r="AD77" s="3">
        <v>0.13</v>
      </c>
      <c r="AE77" s="2">
        <v>1</v>
      </c>
      <c r="AF77" s="2">
        <v>1</v>
      </c>
      <c r="AG77" s="3">
        <v>0.13</v>
      </c>
      <c r="AH77" s="2">
        <v>1</v>
      </c>
      <c r="AI77" s="2">
        <v>1</v>
      </c>
      <c r="AJ77" s="3">
        <v>0.13</v>
      </c>
      <c r="AK77" s="6"/>
      <c r="AL77" s="65"/>
      <c r="AM77" s="65"/>
      <c r="AN77" s="67"/>
      <c r="AO77" s="6"/>
      <c r="AP77" s="7"/>
      <c r="AQ77" s="6"/>
      <c r="AR77" s="7"/>
      <c r="AS77" s="6"/>
      <c r="AT77" s="32"/>
    </row>
    <row r="78" spans="2:46" ht="84">
      <c r="B78" s="46"/>
      <c r="C78" s="89"/>
      <c r="D78" s="46"/>
      <c r="E78" s="89"/>
      <c r="F78" s="49"/>
      <c r="G78" s="111"/>
      <c r="H78" s="4" t="s">
        <v>390</v>
      </c>
      <c r="I78" s="4" t="s">
        <v>733</v>
      </c>
      <c r="J78" s="33">
        <v>3.67</v>
      </c>
      <c r="K78" s="20">
        <v>3</v>
      </c>
      <c r="L78" s="1"/>
      <c r="M78" s="49"/>
      <c r="N78" s="45"/>
      <c r="O78" s="4" t="s">
        <v>577</v>
      </c>
      <c r="P78" s="4" t="s">
        <v>412</v>
      </c>
      <c r="Q78" s="1">
        <v>0.8</v>
      </c>
      <c r="R78" s="1">
        <v>1</v>
      </c>
      <c r="S78" s="1" t="s">
        <v>816</v>
      </c>
      <c r="T78" s="1"/>
      <c r="U78" s="1">
        <v>1</v>
      </c>
      <c r="V78" s="1">
        <v>1</v>
      </c>
      <c r="W78" s="1">
        <v>0.1</v>
      </c>
      <c r="X78" s="1">
        <v>1</v>
      </c>
      <c r="Y78" s="1">
        <v>1</v>
      </c>
      <c r="Z78" s="1"/>
      <c r="AA78" s="1"/>
      <c r="AB78" s="1">
        <v>1</v>
      </c>
      <c r="AC78" s="1">
        <v>1</v>
      </c>
      <c r="AD78" s="1">
        <v>0.1</v>
      </c>
      <c r="AE78" s="1">
        <v>1</v>
      </c>
      <c r="AF78" s="1">
        <v>1</v>
      </c>
      <c r="AG78" s="1">
        <v>0.1</v>
      </c>
      <c r="AH78" s="1">
        <v>1</v>
      </c>
      <c r="AI78" s="1">
        <v>1</v>
      </c>
      <c r="AJ78" s="1">
        <v>0.1</v>
      </c>
      <c r="AK78" s="6"/>
      <c r="AL78" s="65"/>
      <c r="AM78" s="65"/>
      <c r="AN78" s="67"/>
      <c r="AO78" s="6"/>
      <c r="AP78" s="7"/>
      <c r="AQ78" s="6"/>
      <c r="AR78" s="7"/>
      <c r="AS78" s="6"/>
      <c r="AT78" s="32"/>
    </row>
    <row r="79" spans="2:46" ht="132">
      <c r="B79" s="46" t="s">
        <v>16</v>
      </c>
      <c r="C79" s="89"/>
      <c r="D79" s="46" t="s">
        <v>674</v>
      </c>
      <c r="E79" s="89"/>
      <c r="F79" s="49"/>
      <c r="G79" s="111"/>
      <c r="H79" s="4" t="s">
        <v>391</v>
      </c>
      <c r="I79" s="4" t="s">
        <v>401</v>
      </c>
      <c r="J79" s="33">
        <v>24.03</v>
      </c>
      <c r="K79" s="33">
        <v>24.03</v>
      </c>
      <c r="L79" s="1"/>
      <c r="M79" s="49"/>
      <c r="N79" s="45"/>
      <c r="O79" s="4" t="s">
        <v>407</v>
      </c>
      <c r="P79" s="4" t="s">
        <v>413</v>
      </c>
      <c r="Q79" s="1">
        <v>0.6</v>
      </c>
      <c r="R79" s="1">
        <v>1</v>
      </c>
      <c r="S79" s="1" t="s">
        <v>817</v>
      </c>
      <c r="T79" s="1"/>
      <c r="U79" s="1">
        <v>1</v>
      </c>
      <c r="V79" s="1">
        <v>1</v>
      </c>
      <c r="W79" s="1">
        <v>0.1</v>
      </c>
      <c r="X79" s="1">
        <v>0.8</v>
      </c>
      <c r="Y79" s="1">
        <v>0.5</v>
      </c>
      <c r="Z79" s="1"/>
      <c r="AA79" s="1"/>
      <c r="AB79" s="1">
        <v>1</v>
      </c>
      <c r="AC79" s="1">
        <v>1</v>
      </c>
      <c r="AD79" s="1">
        <v>0.1</v>
      </c>
      <c r="AE79" s="1">
        <v>1</v>
      </c>
      <c r="AF79" s="1">
        <v>1</v>
      </c>
      <c r="AG79" s="1">
        <v>0.1</v>
      </c>
      <c r="AH79" s="1">
        <v>1</v>
      </c>
      <c r="AI79" s="1">
        <v>1</v>
      </c>
      <c r="AJ79" s="1">
        <v>0.1</v>
      </c>
      <c r="AK79" s="6"/>
      <c r="AL79" s="65"/>
      <c r="AM79" s="65"/>
      <c r="AN79" s="67"/>
      <c r="AO79" s="6"/>
      <c r="AP79" s="7"/>
      <c r="AQ79" s="6"/>
      <c r="AR79" s="7"/>
      <c r="AS79" s="6"/>
      <c r="AT79" s="32"/>
    </row>
    <row r="80" spans="2:46" ht="72">
      <c r="B80" s="46"/>
      <c r="C80" s="89"/>
      <c r="D80" s="46"/>
      <c r="E80" s="89"/>
      <c r="F80" s="49"/>
      <c r="G80" s="111"/>
      <c r="H80" s="4" t="s">
        <v>565</v>
      </c>
      <c r="I80" s="4" t="s">
        <v>145</v>
      </c>
      <c r="J80" s="1">
        <v>0.58</v>
      </c>
      <c r="K80" s="1">
        <v>0.7</v>
      </c>
      <c r="L80" s="1"/>
      <c r="M80" s="49"/>
      <c r="N80" s="45"/>
      <c r="O80" s="4" t="s">
        <v>578</v>
      </c>
      <c r="P80" s="4" t="s">
        <v>414</v>
      </c>
      <c r="Q80" s="1">
        <v>1</v>
      </c>
      <c r="R80" s="1">
        <v>1</v>
      </c>
      <c r="S80" s="1" t="s">
        <v>818</v>
      </c>
      <c r="T80" s="1"/>
      <c r="U80" s="1">
        <v>1</v>
      </c>
      <c r="V80" s="1">
        <v>1</v>
      </c>
      <c r="W80" s="1">
        <v>0.13</v>
      </c>
      <c r="X80" s="1">
        <v>1</v>
      </c>
      <c r="Y80" s="1">
        <v>0.8</v>
      </c>
      <c r="Z80" s="1"/>
      <c r="AA80" s="1"/>
      <c r="AB80" s="1">
        <v>1</v>
      </c>
      <c r="AC80" s="1">
        <v>1</v>
      </c>
      <c r="AD80" s="1">
        <v>0.13</v>
      </c>
      <c r="AE80" s="1">
        <v>1</v>
      </c>
      <c r="AF80" s="1">
        <v>1</v>
      </c>
      <c r="AG80" s="1">
        <v>0.13</v>
      </c>
      <c r="AH80" s="1">
        <v>1</v>
      </c>
      <c r="AI80" s="1">
        <v>1</v>
      </c>
      <c r="AJ80" s="1">
        <v>0.13</v>
      </c>
      <c r="AK80" s="6"/>
      <c r="AL80" s="65"/>
      <c r="AM80" s="65"/>
      <c r="AN80" s="67"/>
      <c r="AO80" s="6"/>
      <c r="AP80" s="7"/>
      <c r="AQ80" s="6"/>
      <c r="AR80" s="7"/>
      <c r="AS80" s="6"/>
      <c r="AT80" s="32"/>
    </row>
    <row r="81" spans="2:46" ht="72">
      <c r="B81" s="46"/>
      <c r="C81" s="89"/>
      <c r="D81" s="46"/>
      <c r="E81" s="89"/>
      <c r="F81" s="49"/>
      <c r="G81" s="111"/>
      <c r="H81" s="4" t="s">
        <v>392</v>
      </c>
      <c r="I81" s="4" t="s">
        <v>146</v>
      </c>
      <c r="J81" s="1">
        <v>0.7</v>
      </c>
      <c r="K81" s="1">
        <v>0.85</v>
      </c>
      <c r="L81" s="1"/>
      <c r="M81" s="49"/>
      <c r="N81" s="45"/>
      <c r="O81" s="4" t="s">
        <v>408</v>
      </c>
      <c r="P81" s="4" t="s">
        <v>203</v>
      </c>
      <c r="Q81" s="7">
        <v>4</v>
      </c>
      <c r="R81" s="7">
        <v>12</v>
      </c>
      <c r="S81" s="1" t="s">
        <v>819</v>
      </c>
      <c r="T81" s="7"/>
      <c r="U81" s="7">
        <v>3</v>
      </c>
      <c r="V81" s="7">
        <v>3</v>
      </c>
      <c r="W81" s="8">
        <v>0.08</v>
      </c>
      <c r="X81" s="7">
        <v>3</v>
      </c>
      <c r="Y81" s="2">
        <v>3</v>
      </c>
      <c r="Z81" s="7"/>
      <c r="AA81" s="7"/>
      <c r="AB81" s="7">
        <v>3</v>
      </c>
      <c r="AC81" s="7">
        <v>3</v>
      </c>
      <c r="AD81" s="8">
        <v>0.08</v>
      </c>
      <c r="AE81" s="7">
        <v>3</v>
      </c>
      <c r="AF81" s="7">
        <v>3</v>
      </c>
      <c r="AG81" s="8">
        <v>0.08</v>
      </c>
      <c r="AH81" s="7">
        <v>3</v>
      </c>
      <c r="AI81" s="7">
        <v>3</v>
      </c>
      <c r="AJ81" s="8">
        <v>0.08</v>
      </c>
      <c r="AK81" s="6"/>
      <c r="AL81" s="65"/>
      <c r="AM81" s="65"/>
      <c r="AN81" s="67"/>
      <c r="AO81" s="6"/>
      <c r="AP81" s="7"/>
      <c r="AQ81" s="6"/>
      <c r="AR81" s="7"/>
      <c r="AS81" s="6"/>
      <c r="AT81" s="32"/>
    </row>
    <row r="82" spans="2:46" ht="84">
      <c r="B82" s="46"/>
      <c r="C82" s="89"/>
      <c r="D82" s="46"/>
      <c r="E82" s="89"/>
      <c r="F82" s="49"/>
      <c r="G82" s="111"/>
      <c r="H82" s="4" t="s">
        <v>393</v>
      </c>
      <c r="I82" s="4" t="s">
        <v>566</v>
      </c>
      <c r="J82" s="1">
        <v>0</v>
      </c>
      <c r="K82" s="1">
        <v>0</v>
      </c>
      <c r="L82" s="1"/>
      <c r="M82" s="49"/>
      <c r="N82" s="45"/>
      <c r="O82" s="4" t="s">
        <v>409</v>
      </c>
      <c r="P82" s="10" t="s">
        <v>204</v>
      </c>
      <c r="Q82" s="7">
        <v>1</v>
      </c>
      <c r="R82" s="7">
        <v>8</v>
      </c>
      <c r="S82" s="1" t="s">
        <v>820</v>
      </c>
      <c r="T82" s="7"/>
      <c r="U82" s="7">
        <v>2</v>
      </c>
      <c r="V82" s="7">
        <v>2</v>
      </c>
      <c r="W82" s="8">
        <v>0.08</v>
      </c>
      <c r="X82" s="7">
        <v>1</v>
      </c>
      <c r="Y82" s="2">
        <v>1</v>
      </c>
      <c r="Z82" s="7"/>
      <c r="AA82" s="7"/>
      <c r="AB82" s="7">
        <v>2</v>
      </c>
      <c r="AC82" s="7">
        <v>2</v>
      </c>
      <c r="AD82" s="8">
        <v>0.08</v>
      </c>
      <c r="AE82" s="7">
        <v>2</v>
      </c>
      <c r="AF82" s="7">
        <v>2</v>
      </c>
      <c r="AG82" s="8">
        <v>0.08</v>
      </c>
      <c r="AH82" s="7">
        <v>2</v>
      </c>
      <c r="AI82" s="7">
        <v>2</v>
      </c>
      <c r="AJ82" s="8">
        <v>0.08</v>
      </c>
      <c r="AK82" s="6"/>
      <c r="AL82" s="65"/>
      <c r="AM82" s="65"/>
      <c r="AN82" s="67"/>
      <c r="AO82" s="6"/>
      <c r="AP82" s="7"/>
      <c r="AQ82" s="6"/>
      <c r="AR82" s="7"/>
      <c r="AS82" s="6"/>
      <c r="AT82" s="32"/>
    </row>
    <row r="83" spans="2:46" ht="84">
      <c r="B83" s="46"/>
      <c r="C83" s="89"/>
      <c r="D83" s="46"/>
      <c r="E83" s="89"/>
      <c r="F83" s="49"/>
      <c r="G83" s="111"/>
      <c r="H83" s="4" t="s">
        <v>568</v>
      </c>
      <c r="I83" s="4" t="s">
        <v>567</v>
      </c>
      <c r="J83" s="2">
        <v>0</v>
      </c>
      <c r="K83" s="2">
        <v>0</v>
      </c>
      <c r="L83" s="1"/>
      <c r="M83" s="49"/>
      <c r="N83" s="45"/>
      <c r="O83" s="4" t="s">
        <v>410</v>
      </c>
      <c r="P83" s="4" t="s">
        <v>415</v>
      </c>
      <c r="Q83" s="1">
        <v>1</v>
      </c>
      <c r="R83" s="1">
        <v>1</v>
      </c>
      <c r="S83" s="1" t="s">
        <v>821</v>
      </c>
      <c r="T83" s="1"/>
      <c r="U83" s="1">
        <v>1</v>
      </c>
      <c r="V83" s="1">
        <v>1</v>
      </c>
      <c r="W83" s="1">
        <v>0.07</v>
      </c>
      <c r="X83" s="1">
        <v>0</v>
      </c>
      <c r="Y83" s="1">
        <f>+X83/V83*100</f>
        <v>0</v>
      </c>
      <c r="Z83" s="1"/>
      <c r="AA83" s="1"/>
      <c r="AB83" s="1">
        <v>1</v>
      </c>
      <c r="AC83" s="1">
        <v>1</v>
      </c>
      <c r="AD83" s="1">
        <v>0.07</v>
      </c>
      <c r="AE83" s="1">
        <v>1</v>
      </c>
      <c r="AF83" s="1">
        <v>1</v>
      </c>
      <c r="AG83" s="1">
        <v>0.07</v>
      </c>
      <c r="AH83" s="1">
        <v>1</v>
      </c>
      <c r="AI83" s="1">
        <v>1</v>
      </c>
      <c r="AJ83" s="1">
        <v>0.07</v>
      </c>
      <c r="AK83" s="6"/>
      <c r="AL83" s="65"/>
      <c r="AM83" s="65"/>
      <c r="AN83" s="67"/>
      <c r="AO83" s="6"/>
      <c r="AP83" s="7"/>
      <c r="AQ83" s="6"/>
      <c r="AR83" s="7"/>
      <c r="AS83" s="6"/>
      <c r="AT83" s="32"/>
    </row>
    <row r="84" spans="2:46" ht="60">
      <c r="B84" s="46" t="s">
        <v>16</v>
      </c>
      <c r="C84" s="89"/>
      <c r="D84" s="46" t="s">
        <v>674</v>
      </c>
      <c r="E84" s="89"/>
      <c r="F84" s="49"/>
      <c r="G84" s="111"/>
      <c r="H84" s="4" t="s">
        <v>394</v>
      </c>
      <c r="I84" s="4" t="s">
        <v>147</v>
      </c>
      <c r="J84" s="2">
        <v>0</v>
      </c>
      <c r="K84" s="2">
        <v>0</v>
      </c>
      <c r="L84" s="1"/>
      <c r="M84" s="49"/>
      <c r="N84" s="45"/>
      <c r="O84" s="4" t="s">
        <v>411</v>
      </c>
      <c r="P84" s="4" t="s">
        <v>416</v>
      </c>
      <c r="Q84" s="7">
        <v>3</v>
      </c>
      <c r="R84" s="7">
        <v>3</v>
      </c>
      <c r="S84" s="1" t="s">
        <v>822</v>
      </c>
      <c r="T84" s="7"/>
      <c r="U84" s="7">
        <v>3</v>
      </c>
      <c r="V84" s="7">
        <v>3</v>
      </c>
      <c r="W84" s="8">
        <v>0.07</v>
      </c>
      <c r="X84" s="7">
        <v>3</v>
      </c>
      <c r="Y84" s="2">
        <v>3</v>
      </c>
      <c r="Z84" s="7"/>
      <c r="AA84" s="7"/>
      <c r="AB84" s="7">
        <v>3</v>
      </c>
      <c r="AC84" s="7">
        <v>3</v>
      </c>
      <c r="AD84" s="8">
        <v>0.07</v>
      </c>
      <c r="AE84" s="7">
        <v>3</v>
      </c>
      <c r="AF84" s="7">
        <v>3</v>
      </c>
      <c r="AG84" s="8">
        <v>0.07</v>
      </c>
      <c r="AH84" s="7">
        <v>3</v>
      </c>
      <c r="AI84" s="7">
        <v>3</v>
      </c>
      <c r="AJ84" s="8">
        <v>0.07</v>
      </c>
      <c r="AK84" s="6"/>
      <c r="AL84" s="65"/>
      <c r="AM84" s="65"/>
      <c r="AN84" s="67"/>
      <c r="AO84" s="6"/>
      <c r="AP84" s="7"/>
      <c r="AQ84" s="6"/>
      <c r="AR84" s="7"/>
      <c r="AS84" s="6"/>
      <c r="AT84" s="32"/>
    </row>
    <row r="85" spans="2:46" ht="60">
      <c r="B85" s="46"/>
      <c r="C85" s="89"/>
      <c r="D85" s="46"/>
      <c r="E85" s="89"/>
      <c r="F85" s="49"/>
      <c r="G85" s="111"/>
      <c r="H85" s="4" t="s">
        <v>395</v>
      </c>
      <c r="I85" s="4" t="s">
        <v>148</v>
      </c>
      <c r="J85" s="2">
        <v>0</v>
      </c>
      <c r="K85" s="2">
        <v>0</v>
      </c>
      <c r="L85" s="1"/>
      <c r="M85" s="48"/>
      <c r="N85" s="45"/>
      <c r="O85" s="4" t="s">
        <v>164</v>
      </c>
      <c r="P85" s="4" t="s">
        <v>165</v>
      </c>
      <c r="Q85" s="7">
        <v>1</v>
      </c>
      <c r="R85" s="7">
        <v>2</v>
      </c>
      <c r="S85" s="1" t="s">
        <v>823</v>
      </c>
      <c r="T85" s="7"/>
      <c r="U85" s="7">
        <v>2</v>
      </c>
      <c r="V85" s="7">
        <v>2</v>
      </c>
      <c r="W85" s="8">
        <v>0.08</v>
      </c>
      <c r="X85" s="7">
        <v>0</v>
      </c>
      <c r="Y85" s="2">
        <v>0</v>
      </c>
      <c r="Z85" s="7"/>
      <c r="AA85" s="7"/>
      <c r="AB85" s="7">
        <v>2</v>
      </c>
      <c r="AC85" s="7">
        <v>2</v>
      </c>
      <c r="AD85" s="8">
        <v>0.08</v>
      </c>
      <c r="AE85" s="7">
        <v>2</v>
      </c>
      <c r="AF85" s="7">
        <v>2</v>
      </c>
      <c r="AG85" s="8">
        <v>0.08</v>
      </c>
      <c r="AH85" s="7">
        <v>2</v>
      </c>
      <c r="AI85" s="7">
        <v>2</v>
      </c>
      <c r="AJ85" s="8">
        <v>0.08</v>
      </c>
      <c r="AK85" s="6"/>
      <c r="AL85" s="66"/>
      <c r="AM85" s="66"/>
      <c r="AN85" s="68"/>
      <c r="AO85" s="6"/>
      <c r="AP85" s="7"/>
      <c r="AQ85" s="6"/>
      <c r="AR85" s="7"/>
      <c r="AS85" s="6"/>
      <c r="AT85" s="32"/>
    </row>
    <row r="86" spans="2:46" ht="84">
      <c r="B86" s="46"/>
      <c r="C86" s="89"/>
      <c r="D86" s="46"/>
      <c r="E86" s="89"/>
      <c r="F86" s="49"/>
      <c r="G86" s="111"/>
      <c r="H86" s="4" t="s">
        <v>569</v>
      </c>
      <c r="I86" s="4" t="s">
        <v>149</v>
      </c>
      <c r="J86" s="19" t="s">
        <v>59</v>
      </c>
      <c r="K86" s="3">
        <v>0.4</v>
      </c>
      <c r="L86" s="1"/>
      <c r="M86" s="47" t="s">
        <v>417</v>
      </c>
      <c r="N86" s="45"/>
      <c r="O86" s="4" t="s">
        <v>418</v>
      </c>
      <c r="P86" s="4" t="s">
        <v>579</v>
      </c>
      <c r="Q86" s="7">
        <v>0</v>
      </c>
      <c r="R86" s="7">
        <v>1</v>
      </c>
      <c r="S86" s="1" t="s">
        <v>824</v>
      </c>
      <c r="T86" s="7"/>
      <c r="U86" s="7">
        <v>0</v>
      </c>
      <c r="V86" s="7">
        <v>0</v>
      </c>
      <c r="W86" s="8">
        <v>0.02</v>
      </c>
      <c r="X86" s="7">
        <v>0</v>
      </c>
      <c r="Y86" s="155" t="s">
        <v>1036</v>
      </c>
      <c r="Z86" s="7"/>
      <c r="AA86" s="7"/>
      <c r="AB86" s="7">
        <v>1</v>
      </c>
      <c r="AC86" s="7">
        <v>1</v>
      </c>
      <c r="AD86" s="8">
        <v>0.02</v>
      </c>
      <c r="AE86" s="7">
        <v>0</v>
      </c>
      <c r="AF86" s="7">
        <v>0</v>
      </c>
      <c r="AG86" s="8">
        <v>0.02</v>
      </c>
      <c r="AH86" s="7">
        <v>0</v>
      </c>
      <c r="AI86" s="7">
        <v>0</v>
      </c>
      <c r="AJ86" s="8">
        <v>0.02</v>
      </c>
      <c r="AK86" s="6"/>
      <c r="AL86" s="7">
        <v>0</v>
      </c>
      <c r="AM86" s="7">
        <v>0</v>
      </c>
      <c r="AN86" s="8">
        <v>0</v>
      </c>
      <c r="AO86" s="6"/>
      <c r="AP86" s="7"/>
      <c r="AQ86" s="6"/>
      <c r="AR86" s="7"/>
      <c r="AS86" s="6"/>
      <c r="AT86" s="32"/>
    </row>
    <row r="87" spans="2:46" ht="84">
      <c r="B87" s="46"/>
      <c r="C87" s="89"/>
      <c r="D87" s="46"/>
      <c r="E87" s="89"/>
      <c r="F87" s="49"/>
      <c r="G87" s="111"/>
      <c r="H87" s="4" t="s">
        <v>570</v>
      </c>
      <c r="I87" s="4" t="s">
        <v>150</v>
      </c>
      <c r="J87" s="19" t="s">
        <v>59</v>
      </c>
      <c r="K87" s="15">
        <v>0.426</v>
      </c>
      <c r="L87" s="1"/>
      <c r="M87" s="49"/>
      <c r="N87" s="45"/>
      <c r="O87" s="4" t="s">
        <v>419</v>
      </c>
      <c r="P87" s="4" t="s">
        <v>168</v>
      </c>
      <c r="Q87" s="7">
        <v>10</v>
      </c>
      <c r="R87" s="7">
        <v>10</v>
      </c>
      <c r="S87" s="1" t="s">
        <v>825</v>
      </c>
      <c r="T87" s="7"/>
      <c r="U87" s="7">
        <v>2</v>
      </c>
      <c r="V87" s="7">
        <v>2</v>
      </c>
      <c r="W87" s="8">
        <v>0.05</v>
      </c>
      <c r="X87" s="7">
        <v>3</v>
      </c>
      <c r="Y87" s="1">
        <v>1</v>
      </c>
      <c r="Z87" s="7"/>
      <c r="AA87" s="7"/>
      <c r="AB87" s="7">
        <v>3</v>
      </c>
      <c r="AC87" s="7">
        <v>3</v>
      </c>
      <c r="AD87" s="8">
        <v>0.05</v>
      </c>
      <c r="AE87" s="7">
        <v>3</v>
      </c>
      <c r="AF87" s="7">
        <v>3</v>
      </c>
      <c r="AG87" s="8">
        <v>0.05</v>
      </c>
      <c r="AH87" s="7">
        <v>2</v>
      </c>
      <c r="AI87" s="7">
        <v>2</v>
      </c>
      <c r="AJ87" s="8">
        <v>0.05</v>
      </c>
      <c r="AK87" s="6"/>
      <c r="AL87" s="156">
        <v>5533410</v>
      </c>
      <c r="AM87" s="156">
        <v>5533410</v>
      </c>
      <c r="AN87" s="8">
        <v>1</v>
      </c>
      <c r="AO87" s="6"/>
      <c r="AP87" s="7"/>
      <c r="AQ87" s="6"/>
      <c r="AR87" s="7"/>
      <c r="AS87" s="6"/>
      <c r="AT87" s="32"/>
    </row>
    <row r="88" spans="2:46" ht="108">
      <c r="B88" s="46"/>
      <c r="C88" s="89"/>
      <c r="D88" s="46"/>
      <c r="E88" s="89"/>
      <c r="F88" s="49"/>
      <c r="G88" s="111"/>
      <c r="H88" s="4" t="s">
        <v>396</v>
      </c>
      <c r="I88" s="4" t="s">
        <v>151</v>
      </c>
      <c r="J88" s="19" t="s">
        <v>59</v>
      </c>
      <c r="K88" s="15">
        <v>0.127</v>
      </c>
      <c r="L88" s="1"/>
      <c r="M88" s="49"/>
      <c r="N88" s="45"/>
      <c r="O88" s="4" t="s">
        <v>420</v>
      </c>
      <c r="P88" s="4" t="s">
        <v>166</v>
      </c>
      <c r="Q88" s="2">
        <v>24</v>
      </c>
      <c r="R88" s="2">
        <v>24</v>
      </c>
      <c r="S88" s="1" t="s">
        <v>826</v>
      </c>
      <c r="T88" s="2"/>
      <c r="U88" s="2">
        <v>6</v>
      </c>
      <c r="V88" s="2">
        <v>6</v>
      </c>
      <c r="W88" s="3">
        <v>0.05</v>
      </c>
      <c r="X88" s="2">
        <v>67</v>
      </c>
      <c r="Y88" s="1">
        <v>1</v>
      </c>
      <c r="Z88" s="2"/>
      <c r="AA88" s="2"/>
      <c r="AB88" s="2">
        <v>6</v>
      </c>
      <c r="AC88" s="2">
        <v>6</v>
      </c>
      <c r="AD88" s="3">
        <v>0.05</v>
      </c>
      <c r="AE88" s="2">
        <v>6</v>
      </c>
      <c r="AF88" s="2">
        <v>6</v>
      </c>
      <c r="AG88" s="3">
        <v>0.05</v>
      </c>
      <c r="AH88" s="2">
        <v>6</v>
      </c>
      <c r="AI88" s="2">
        <v>6</v>
      </c>
      <c r="AJ88" s="3">
        <v>0.05</v>
      </c>
      <c r="AK88" s="6"/>
      <c r="AL88" s="156">
        <v>3700000</v>
      </c>
      <c r="AM88" s="156">
        <v>3700000</v>
      </c>
      <c r="AN88" s="8">
        <v>1</v>
      </c>
      <c r="AO88" s="6"/>
      <c r="AP88" s="7"/>
      <c r="AQ88" s="6"/>
      <c r="AR88" s="7"/>
      <c r="AS88" s="6"/>
      <c r="AT88" s="32"/>
    </row>
    <row r="89" spans="2:46" ht="84">
      <c r="B89" s="46"/>
      <c r="C89" s="89"/>
      <c r="D89" s="46"/>
      <c r="E89" s="89"/>
      <c r="F89" s="49"/>
      <c r="G89" s="111"/>
      <c r="H89" s="4" t="s">
        <v>397</v>
      </c>
      <c r="I89" s="4" t="s">
        <v>152</v>
      </c>
      <c r="J89" s="13" t="s">
        <v>59</v>
      </c>
      <c r="K89" s="2">
        <v>2</v>
      </c>
      <c r="L89" s="1"/>
      <c r="M89" s="49"/>
      <c r="N89" s="45"/>
      <c r="O89" s="4" t="s">
        <v>580</v>
      </c>
      <c r="P89" s="4" t="s">
        <v>581</v>
      </c>
      <c r="Q89" s="1">
        <v>1</v>
      </c>
      <c r="R89" s="1">
        <v>1</v>
      </c>
      <c r="S89" s="1" t="s">
        <v>827</v>
      </c>
      <c r="T89" s="1"/>
      <c r="U89" s="1">
        <v>1</v>
      </c>
      <c r="V89" s="1">
        <v>1</v>
      </c>
      <c r="W89" s="1">
        <v>0.05</v>
      </c>
      <c r="X89" s="1">
        <v>1</v>
      </c>
      <c r="Y89" s="1">
        <v>1</v>
      </c>
      <c r="Z89" s="1"/>
      <c r="AA89" s="1"/>
      <c r="AB89" s="1">
        <v>1</v>
      </c>
      <c r="AC89" s="1">
        <v>1</v>
      </c>
      <c r="AD89" s="1">
        <v>0.05</v>
      </c>
      <c r="AE89" s="1">
        <v>1</v>
      </c>
      <c r="AF89" s="1">
        <v>1</v>
      </c>
      <c r="AG89" s="3">
        <v>0.05</v>
      </c>
      <c r="AH89" s="1">
        <v>1</v>
      </c>
      <c r="AI89" s="1">
        <v>1</v>
      </c>
      <c r="AJ89" s="3">
        <v>0.05</v>
      </c>
      <c r="AK89" s="6"/>
      <c r="AL89" s="156">
        <v>5400000</v>
      </c>
      <c r="AM89" s="156">
        <v>5400000</v>
      </c>
      <c r="AN89" s="8">
        <v>1</v>
      </c>
      <c r="AO89" s="6"/>
      <c r="AP89" s="7"/>
      <c r="AQ89" s="6"/>
      <c r="AR89" s="7"/>
      <c r="AS89" s="6"/>
      <c r="AT89" s="32"/>
    </row>
    <row r="90" spans="2:46" ht="108">
      <c r="B90" s="46"/>
      <c r="C90" s="89"/>
      <c r="D90" s="46"/>
      <c r="E90" s="89"/>
      <c r="F90" s="49"/>
      <c r="G90" s="111"/>
      <c r="H90" s="4" t="s">
        <v>571</v>
      </c>
      <c r="I90" s="4" t="s">
        <v>572</v>
      </c>
      <c r="J90" s="13" t="s">
        <v>59</v>
      </c>
      <c r="K90" s="2">
        <v>2</v>
      </c>
      <c r="L90" s="1"/>
      <c r="M90" s="49"/>
      <c r="N90" s="45"/>
      <c r="O90" s="4" t="s">
        <v>421</v>
      </c>
      <c r="P90" s="4" t="s">
        <v>433</v>
      </c>
      <c r="Q90" s="1">
        <v>0.89</v>
      </c>
      <c r="R90" s="1">
        <v>0.95</v>
      </c>
      <c r="S90" s="1" t="s">
        <v>828</v>
      </c>
      <c r="T90" s="1"/>
      <c r="U90" s="1">
        <v>0.89</v>
      </c>
      <c r="V90" s="1">
        <v>0.89</v>
      </c>
      <c r="W90" s="1">
        <v>0.02</v>
      </c>
      <c r="X90" s="1">
        <v>0.89</v>
      </c>
      <c r="Y90" s="1">
        <v>1</v>
      </c>
      <c r="Z90" s="1"/>
      <c r="AA90" s="1"/>
      <c r="AB90" s="1">
        <v>0.92</v>
      </c>
      <c r="AC90" s="1">
        <v>0.92</v>
      </c>
      <c r="AD90" s="1">
        <v>0.02</v>
      </c>
      <c r="AE90" s="1">
        <v>0.93</v>
      </c>
      <c r="AF90" s="1">
        <v>0.93</v>
      </c>
      <c r="AG90" s="3">
        <v>0.02</v>
      </c>
      <c r="AH90" s="1">
        <v>0.95</v>
      </c>
      <c r="AI90" s="1">
        <v>0.95</v>
      </c>
      <c r="AJ90" s="3">
        <v>0.02</v>
      </c>
      <c r="AK90" s="6"/>
      <c r="AL90" s="157" t="s">
        <v>1037</v>
      </c>
      <c r="AM90" s="157" t="s">
        <v>1037</v>
      </c>
      <c r="AN90" s="157" t="s">
        <v>1046</v>
      </c>
      <c r="AO90" s="6"/>
      <c r="AP90" s="7"/>
      <c r="AQ90" s="6"/>
      <c r="AR90" s="7"/>
      <c r="AS90" s="6"/>
      <c r="AT90" s="32"/>
    </row>
    <row r="91" spans="2:46" ht="108">
      <c r="B91" s="46" t="s">
        <v>16</v>
      </c>
      <c r="C91" s="89"/>
      <c r="D91" s="46" t="s">
        <v>674</v>
      </c>
      <c r="E91" s="89"/>
      <c r="F91" s="49"/>
      <c r="G91" s="111"/>
      <c r="H91" s="4" t="s">
        <v>582</v>
      </c>
      <c r="I91" s="4" t="s">
        <v>153</v>
      </c>
      <c r="J91" s="13">
        <v>0</v>
      </c>
      <c r="K91" s="2">
        <v>1</v>
      </c>
      <c r="L91" s="1"/>
      <c r="M91" s="49"/>
      <c r="N91" s="45"/>
      <c r="O91" s="4" t="s">
        <v>422</v>
      </c>
      <c r="P91" s="4" t="s">
        <v>167</v>
      </c>
      <c r="Q91" s="1">
        <v>0.95</v>
      </c>
      <c r="R91" s="1">
        <v>0.95</v>
      </c>
      <c r="S91" s="1" t="s">
        <v>829</v>
      </c>
      <c r="T91" s="1"/>
      <c r="U91" s="1">
        <v>0.95</v>
      </c>
      <c r="V91" s="1">
        <v>0.95</v>
      </c>
      <c r="W91" s="1">
        <v>0.02</v>
      </c>
      <c r="X91" s="1">
        <v>0.95</v>
      </c>
      <c r="Y91" s="1">
        <v>1</v>
      </c>
      <c r="Z91" s="1"/>
      <c r="AA91" s="1"/>
      <c r="AB91" s="1">
        <v>0.95</v>
      </c>
      <c r="AC91" s="1">
        <v>0.95</v>
      </c>
      <c r="AD91" s="1">
        <v>0.02</v>
      </c>
      <c r="AE91" s="1">
        <v>0.95</v>
      </c>
      <c r="AF91" s="1">
        <v>0.95</v>
      </c>
      <c r="AG91" s="3">
        <v>0.02</v>
      </c>
      <c r="AH91" s="1">
        <v>0.95</v>
      </c>
      <c r="AI91" s="1">
        <v>0.95</v>
      </c>
      <c r="AJ91" s="3">
        <v>0.02</v>
      </c>
      <c r="AK91" s="6"/>
      <c r="AL91" s="4" t="s">
        <v>1038</v>
      </c>
      <c r="AM91" s="4" t="s">
        <v>1044</v>
      </c>
      <c r="AN91" s="8">
        <v>1</v>
      </c>
      <c r="AO91" s="6"/>
      <c r="AP91" s="7"/>
      <c r="AQ91" s="6"/>
      <c r="AR91" s="7"/>
      <c r="AS91" s="6"/>
      <c r="AT91" s="32"/>
    </row>
    <row r="92" spans="2:46" ht="108">
      <c r="B92" s="46"/>
      <c r="C92" s="89"/>
      <c r="D92" s="46"/>
      <c r="E92" s="89"/>
      <c r="F92" s="49"/>
      <c r="G92" s="111"/>
      <c r="H92" s="4" t="s">
        <v>583</v>
      </c>
      <c r="I92" s="4" t="s">
        <v>154</v>
      </c>
      <c r="J92" s="25">
        <v>1</v>
      </c>
      <c r="K92" s="3">
        <v>1</v>
      </c>
      <c r="L92" s="1"/>
      <c r="M92" s="49"/>
      <c r="N92" s="45"/>
      <c r="O92" s="4" t="s">
        <v>423</v>
      </c>
      <c r="P92" s="4" t="s">
        <v>584</v>
      </c>
      <c r="Q92" s="1">
        <v>0.75</v>
      </c>
      <c r="R92" s="1">
        <v>1</v>
      </c>
      <c r="S92" s="1" t="s">
        <v>830</v>
      </c>
      <c r="T92" s="1"/>
      <c r="U92" s="1">
        <v>1</v>
      </c>
      <c r="V92" s="1">
        <v>1</v>
      </c>
      <c r="W92" s="1">
        <v>0.05</v>
      </c>
      <c r="X92" s="1">
        <v>1</v>
      </c>
      <c r="Y92" s="1">
        <v>1</v>
      </c>
      <c r="Z92" s="1"/>
      <c r="AA92" s="1"/>
      <c r="AB92" s="1">
        <v>1</v>
      </c>
      <c r="AC92" s="1">
        <v>1</v>
      </c>
      <c r="AD92" s="1">
        <v>0.05</v>
      </c>
      <c r="AE92" s="1">
        <v>1</v>
      </c>
      <c r="AF92" s="1">
        <v>1</v>
      </c>
      <c r="AG92" s="3">
        <v>0.05</v>
      </c>
      <c r="AH92" s="1">
        <v>1</v>
      </c>
      <c r="AI92" s="1">
        <v>1</v>
      </c>
      <c r="AJ92" s="3">
        <v>0.05</v>
      </c>
      <c r="AK92" s="6"/>
      <c r="AL92" s="156">
        <v>3500000</v>
      </c>
      <c r="AM92" s="156">
        <v>3500000</v>
      </c>
      <c r="AN92" s="8">
        <v>1</v>
      </c>
      <c r="AO92" s="6"/>
      <c r="AP92" s="7"/>
      <c r="AQ92" s="6"/>
      <c r="AR92" s="7"/>
      <c r="AS92" s="6"/>
      <c r="AT92" s="32"/>
    </row>
    <row r="93" spans="2:46" ht="120">
      <c r="B93" s="46"/>
      <c r="C93" s="89"/>
      <c r="D93" s="46"/>
      <c r="E93" s="89"/>
      <c r="F93" s="49"/>
      <c r="G93" s="111"/>
      <c r="H93" s="4" t="s">
        <v>398</v>
      </c>
      <c r="I93" s="4" t="s">
        <v>155</v>
      </c>
      <c r="J93" s="25">
        <v>0.5</v>
      </c>
      <c r="K93" s="3">
        <v>0.7</v>
      </c>
      <c r="L93" s="1"/>
      <c r="M93" s="49"/>
      <c r="N93" s="45"/>
      <c r="O93" s="4" t="s">
        <v>424</v>
      </c>
      <c r="P93" s="4" t="s">
        <v>120</v>
      </c>
      <c r="Q93" s="7">
        <v>0</v>
      </c>
      <c r="R93" s="7">
        <v>1</v>
      </c>
      <c r="S93" s="1" t="s">
        <v>831</v>
      </c>
      <c r="T93" s="7"/>
      <c r="U93" s="7">
        <v>0</v>
      </c>
      <c r="V93" s="7">
        <v>0</v>
      </c>
      <c r="W93" s="8">
        <v>0.05</v>
      </c>
      <c r="X93" s="8">
        <v>0</v>
      </c>
      <c r="Y93" s="1">
        <v>0</v>
      </c>
      <c r="Z93" s="7"/>
      <c r="AA93" s="7"/>
      <c r="AB93" s="7">
        <v>1</v>
      </c>
      <c r="AC93" s="7">
        <v>1</v>
      </c>
      <c r="AD93" s="8">
        <v>0.05</v>
      </c>
      <c r="AE93" s="7">
        <v>1</v>
      </c>
      <c r="AF93" s="7">
        <v>1</v>
      </c>
      <c r="AG93" s="8">
        <v>0.05</v>
      </c>
      <c r="AH93" s="7">
        <v>1</v>
      </c>
      <c r="AI93" s="7">
        <v>1</v>
      </c>
      <c r="AJ93" s="8">
        <v>0.05</v>
      </c>
      <c r="AK93" s="6"/>
      <c r="AL93" s="7">
        <v>0</v>
      </c>
      <c r="AM93" s="7">
        <v>0</v>
      </c>
      <c r="AN93" s="8">
        <v>0</v>
      </c>
      <c r="AO93" s="6"/>
      <c r="AP93" s="7"/>
      <c r="AQ93" s="6"/>
      <c r="AR93" s="7"/>
      <c r="AS93" s="6"/>
      <c r="AT93" s="32"/>
    </row>
    <row r="94" spans="2:46" ht="72">
      <c r="B94" s="46"/>
      <c r="C94" s="89"/>
      <c r="D94" s="46"/>
      <c r="E94" s="89"/>
      <c r="F94" s="49"/>
      <c r="G94" s="111"/>
      <c r="H94" s="50" t="s">
        <v>399</v>
      </c>
      <c r="I94" s="50" t="s">
        <v>156</v>
      </c>
      <c r="J94" s="158">
        <v>0</v>
      </c>
      <c r="K94" s="158">
        <v>0</v>
      </c>
      <c r="L94" s="1"/>
      <c r="M94" s="49"/>
      <c r="N94" s="45"/>
      <c r="O94" s="4" t="s">
        <v>425</v>
      </c>
      <c r="P94" s="4" t="s">
        <v>434</v>
      </c>
      <c r="Q94" s="1">
        <v>1</v>
      </c>
      <c r="R94" s="1">
        <v>1</v>
      </c>
      <c r="S94" s="1" t="s">
        <v>832</v>
      </c>
      <c r="T94" s="1"/>
      <c r="U94" s="1">
        <v>1</v>
      </c>
      <c r="V94" s="1">
        <v>1</v>
      </c>
      <c r="W94" s="1">
        <v>0.05</v>
      </c>
      <c r="X94" s="1">
        <v>1</v>
      </c>
      <c r="Y94" s="1">
        <v>1</v>
      </c>
      <c r="Z94" s="1"/>
      <c r="AA94" s="1"/>
      <c r="AB94" s="1">
        <v>1</v>
      </c>
      <c r="AC94" s="1">
        <v>1</v>
      </c>
      <c r="AD94" s="1">
        <v>0.05</v>
      </c>
      <c r="AE94" s="1">
        <v>1</v>
      </c>
      <c r="AF94" s="1">
        <v>1</v>
      </c>
      <c r="AG94" s="3">
        <v>0.05</v>
      </c>
      <c r="AH94" s="1">
        <v>1</v>
      </c>
      <c r="AI94" s="1">
        <v>1</v>
      </c>
      <c r="AJ94" s="3">
        <v>0.05</v>
      </c>
      <c r="AK94" s="6"/>
      <c r="AL94" s="156">
        <v>2800000</v>
      </c>
      <c r="AM94" s="156">
        <v>2800000</v>
      </c>
      <c r="AN94" s="8">
        <v>1</v>
      </c>
      <c r="AO94" s="6"/>
      <c r="AP94" s="7"/>
      <c r="AQ94" s="6"/>
      <c r="AR94" s="7"/>
      <c r="AS94" s="6"/>
      <c r="AT94" s="32"/>
    </row>
    <row r="95" spans="2:46" ht="72">
      <c r="B95" s="46"/>
      <c r="C95" s="89"/>
      <c r="D95" s="46"/>
      <c r="E95" s="89"/>
      <c r="F95" s="49"/>
      <c r="G95" s="111"/>
      <c r="H95" s="50"/>
      <c r="I95" s="50"/>
      <c r="J95" s="158"/>
      <c r="K95" s="158"/>
      <c r="L95" s="1"/>
      <c r="M95" s="49"/>
      <c r="N95" s="45"/>
      <c r="O95" s="4" t="s">
        <v>1028</v>
      </c>
      <c r="P95" s="4" t="s">
        <v>169</v>
      </c>
      <c r="Q95" s="2">
        <v>6</v>
      </c>
      <c r="R95" s="2">
        <v>2</v>
      </c>
      <c r="S95" s="1" t="s">
        <v>833</v>
      </c>
      <c r="T95" s="2"/>
      <c r="U95" s="2">
        <v>0</v>
      </c>
      <c r="V95" s="2">
        <v>0</v>
      </c>
      <c r="W95" s="8">
        <v>0.02</v>
      </c>
      <c r="X95" s="2">
        <v>0</v>
      </c>
      <c r="Y95" s="1">
        <v>0</v>
      </c>
      <c r="Z95" s="2"/>
      <c r="AA95" s="2"/>
      <c r="AB95" s="2">
        <v>1</v>
      </c>
      <c r="AC95" s="2"/>
      <c r="AD95" s="3">
        <v>0.05</v>
      </c>
      <c r="AE95" s="2">
        <v>1</v>
      </c>
      <c r="AF95" s="2"/>
      <c r="AG95" s="3">
        <v>0.05</v>
      </c>
      <c r="AH95" s="2">
        <v>2</v>
      </c>
      <c r="AI95" s="2"/>
      <c r="AJ95" s="3">
        <v>0.05</v>
      </c>
      <c r="AK95" s="6"/>
      <c r="AL95" s="7">
        <v>0</v>
      </c>
      <c r="AM95" s="7">
        <v>0</v>
      </c>
      <c r="AN95" s="8">
        <v>0</v>
      </c>
      <c r="AO95" s="6"/>
      <c r="AP95" s="7"/>
      <c r="AQ95" s="6"/>
      <c r="AR95" s="7"/>
      <c r="AS95" s="6"/>
      <c r="AT95" s="32"/>
    </row>
    <row r="96" spans="2:46" ht="84">
      <c r="B96" s="46" t="s">
        <v>16</v>
      </c>
      <c r="C96" s="89"/>
      <c r="D96" s="46" t="s">
        <v>674</v>
      </c>
      <c r="E96" s="89"/>
      <c r="F96" s="49"/>
      <c r="G96" s="111"/>
      <c r="H96" s="50"/>
      <c r="I96" s="50"/>
      <c r="J96" s="50"/>
      <c r="K96" s="50"/>
      <c r="L96" s="25"/>
      <c r="M96" s="49"/>
      <c r="N96" s="45"/>
      <c r="O96" s="4" t="s">
        <v>1029</v>
      </c>
      <c r="P96" s="4" t="s">
        <v>170</v>
      </c>
      <c r="Q96" s="9">
        <v>5</v>
      </c>
      <c r="R96" s="9">
        <v>3</v>
      </c>
      <c r="S96" s="1" t="s">
        <v>834</v>
      </c>
      <c r="T96" s="9"/>
      <c r="U96" s="9">
        <v>1</v>
      </c>
      <c r="V96" s="9">
        <v>1</v>
      </c>
      <c r="W96" s="8">
        <v>0.05</v>
      </c>
      <c r="X96" s="9">
        <v>0</v>
      </c>
      <c r="Y96" s="1">
        <f>+X96/V96*100</f>
        <v>0</v>
      </c>
      <c r="Z96" s="9"/>
      <c r="AA96" s="9"/>
      <c r="AB96" s="9">
        <v>1</v>
      </c>
      <c r="AC96" s="9">
        <v>1</v>
      </c>
      <c r="AD96" s="8">
        <v>0.05</v>
      </c>
      <c r="AE96" s="9">
        <v>1</v>
      </c>
      <c r="AF96" s="9">
        <v>1</v>
      </c>
      <c r="AG96" s="8">
        <v>0.05</v>
      </c>
      <c r="AH96" s="9">
        <v>3</v>
      </c>
      <c r="AI96" s="9">
        <v>0</v>
      </c>
      <c r="AJ96" s="8">
        <v>0.05</v>
      </c>
      <c r="AK96" s="6"/>
      <c r="AL96" s="7">
        <v>0</v>
      </c>
      <c r="AM96" s="7">
        <v>0</v>
      </c>
      <c r="AN96" s="8">
        <v>0</v>
      </c>
      <c r="AO96" s="6"/>
      <c r="AP96" s="7"/>
      <c r="AQ96" s="6"/>
      <c r="AR96" s="7"/>
      <c r="AS96" s="6"/>
      <c r="AT96" s="32"/>
    </row>
    <row r="97" spans="2:46" ht="72">
      <c r="B97" s="46"/>
      <c r="C97" s="89"/>
      <c r="D97" s="46"/>
      <c r="E97" s="89"/>
      <c r="F97" s="49"/>
      <c r="G97" s="111"/>
      <c r="H97" s="50"/>
      <c r="I97" s="50"/>
      <c r="J97" s="50"/>
      <c r="K97" s="50"/>
      <c r="L97" s="25"/>
      <c r="M97" s="49"/>
      <c r="N97" s="45"/>
      <c r="O97" s="4" t="s">
        <v>1030</v>
      </c>
      <c r="P97" s="4" t="s">
        <v>171</v>
      </c>
      <c r="Q97" s="9">
        <v>0</v>
      </c>
      <c r="R97" s="9">
        <v>3</v>
      </c>
      <c r="S97" s="1" t="s">
        <v>835</v>
      </c>
      <c r="T97" s="9"/>
      <c r="U97" s="9">
        <v>0</v>
      </c>
      <c r="V97" s="9">
        <v>0</v>
      </c>
      <c r="W97" s="3">
        <v>0.05</v>
      </c>
      <c r="X97" s="9">
        <v>0</v>
      </c>
      <c r="Y97" s="1">
        <v>0</v>
      </c>
      <c r="Z97" s="9"/>
      <c r="AA97" s="9"/>
      <c r="AB97" s="9">
        <v>1</v>
      </c>
      <c r="AC97" s="9">
        <v>1</v>
      </c>
      <c r="AD97" s="8">
        <v>0.02</v>
      </c>
      <c r="AE97" s="9">
        <v>2</v>
      </c>
      <c r="AF97" s="9">
        <v>1</v>
      </c>
      <c r="AG97" s="8">
        <v>0.02</v>
      </c>
      <c r="AH97" s="9">
        <v>3</v>
      </c>
      <c r="AI97" s="9">
        <v>1</v>
      </c>
      <c r="AJ97" s="8">
        <v>0.02</v>
      </c>
      <c r="AK97" s="6"/>
      <c r="AL97" s="7">
        <v>0</v>
      </c>
      <c r="AM97" s="7">
        <v>0</v>
      </c>
      <c r="AN97" s="8">
        <v>0</v>
      </c>
      <c r="AO97" s="6"/>
      <c r="AP97" s="7"/>
      <c r="AQ97" s="6"/>
      <c r="AR97" s="7"/>
      <c r="AS97" s="6"/>
      <c r="AT97" s="32"/>
    </row>
    <row r="98" spans="2:46" ht="48">
      <c r="B98" s="46"/>
      <c r="C98" s="89"/>
      <c r="D98" s="46"/>
      <c r="E98" s="89"/>
      <c r="F98" s="49"/>
      <c r="G98" s="111"/>
      <c r="H98" s="50"/>
      <c r="I98" s="50"/>
      <c r="J98" s="50"/>
      <c r="K98" s="50"/>
      <c r="L98" s="25"/>
      <c r="M98" s="49"/>
      <c r="N98" s="45"/>
      <c r="O98" s="4" t="s">
        <v>426</v>
      </c>
      <c r="P98" s="4" t="s">
        <v>121</v>
      </c>
      <c r="Q98" s="9">
        <v>2</v>
      </c>
      <c r="R98" s="9">
        <v>4</v>
      </c>
      <c r="S98" s="1" t="s">
        <v>836</v>
      </c>
      <c r="T98" s="9"/>
      <c r="U98" s="9">
        <v>2</v>
      </c>
      <c r="V98" s="9">
        <v>2</v>
      </c>
      <c r="W98" s="1">
        <v>0.05</v>
      </c>
      <c r="X98" s="9">
        <v>2</v>
      </c>
      <c r="Y98" s="1">
        <v>1</v>
      </c>
      <c r="Z98" s="9"/>
      <c r="AA98" s="9"/>
      <c r="AB98" s="9">
        <v>2</v>
      </c>
      <c r="AC98" s="9">
        <v>2</v>
      </c>
      <c r="AD98" s="8">
        <v>0.05</v>
      </c>
      <c r="AE98" s="9">
        <v>0</v>
      </c>
      <c r="AF98" s="9">
        <v>0</v>
      </c>
      <c r="AG98" s="8">
        <v>0.05</v>
      </c>
      <c r="AH98" s="9">
        <v>0</v>
      </c>
      <c r="AI98" s="9">
        <v>0</v>
      </c>
      <c r="AJ98" s="8">
        <v>0.05</v>
      </c>
      <c r="AK98" s="6"/>
      <c r="AL98" s="7" t="s">
        <v>1039</v>
      </c>
      <c r="AM98" s="7" t="s">
        <v>1039</v>
      </c>
      <c r="AN98" s="8">
        <v>1</v>
      </c>
      <c r="AO98" s="6"/>
      <c r="AP98" s="7"/>
      <c r="AQ98" s="6"/>
      <c r="AR98" s="7"/>
      <c r="AS98" s="6"/>
      <c r="AT98" s="32"/>
    </row>
    <row r="99" spans="2:46" ht="60">
      <c r="B99" s="46"/>
      <c r="C99" s="89"/>
      <c r="D99" s="46"/>
      <c r="E99" s="89"/>
      <c r="F99" s="49"/>
      <c r="G99" s="111"/>
      <c r="H99" s="50"/>
      <c r="I99" s="50"/>
      <c r="J99" s="50"/>
      <c r="K99" s="50"/>
      <c r="L99" s="25"/>
      <c r="M99" s="49"/>
      <c r="N99" s="45"/>
      <c r="O99" s="4" t="s">
        <v>427</v>
      </c>
      <c r="P99" s="4" t="s">
        <v>434</v>
      </c>
      <c r="Q99" s="1">
        <v>0</v>
      </c>
      <c r="R99" s="1">
        <v>1</v>
      </c>
      <c r="S99" s="1" t="s">
        <v>837</v>
      </c>
      <c r="T99" s="1"/>
      <c r="U99" s="1">
        <v>1</v>
      </c>
      <c r="V99" s="1">
        <v>1</v>
      </c>
      <c r="W99" s="1">
        <v>0.02</v>
      </c>
      <c r="X99" s="1">
        <v>1</v>
      </c>
      <c r="Y99" s="1">
        <v>1</v>
      </c>
      <c r="Z99" s="1"/>
      <c r="AA99" s="1"/>
      <c r="AB99" s="1">
        <v>1</v>
      </c>
      <c r="AC99" s="1">
        <v>1</v>
      </c>
      <c r="AD99" s="1">
        <v>0.02</v>
      </c>
      <c r="AE99" s="1">
        <v>1</v>
      </c>
      <c r="AF99" s="1">
        <v>1</v>
      </c>
      <c r="AG99" s="3">
        <v>0.02</v>
      </c>
      <c r="AH99" s="1">
        <v>1</v>
      </c>
      <c r="AI99" s="1">
        <v>1</v>
      </c>
      <c r="AJ99" s="3">
        <v>0.02</v>
      </c>
      <c r="AK99" s="6"/>
      <c r="AL99" s="157" t="s">
        <v>1040</v>
      </c>
      <c r="AM99" s="157" t="s">
        <v>1040</v>
      </c>
      <c r="AN99" s="8">
        <v>1</v>
      </c>
      <c r="AO99" s="6"/>
      <c r="AP99" s="7"/>
      <c r="AQ99" s="6"/>
      <c r="AR99" s="7"/>
      <c r="AS99" s="6"/>
      <c r="AT99" s="32"/>
    </row>
    <row r="100" spans="2:46" ht="60">
      <c r="B100" s="46"/>
      <c r="C100" s="89"/>
      <c r="D100" s="46"/>
      <c r="E100" s="89"/>
      <c r="F100" s="49"/>
      <c r="G100" s="111"/>
      <c r="H100" s="50"/>
      <c r="I100" s="50"/>
      <c r="J100" s="50"/>
      <c r="K100" s="50"/>
      <c r="L100" s="25"/>
      <c r="M100" s="49"/>
      <c r="N100" s="45"/>
      <c r="O100" s="4" t="s">
        <v>428</v>
      </c>
      <c r="P100" s="4" t="s">
        <v>434</v>
      </c>
      <c r="Q100" s="1">
        <v>1</v>
      </c>
      <c r="R100" s="1">
        <v>1</v>
      </c>
      <c r="S100" s="1" t="s">
        <v>838</v>
      </c>
      <c r="T100" s="1"/>
      <c r="U100" s="1">
        <v>1</v>
      </c>
      <c r="V100" s="1">
        <v>1</v>
      </c>
      <c r="W100" s="1">
        <v>0.02</v>
      </c>
      <c r="X100" s="1">
        <v>1</v>
      </c>
      <c r="Y100" s="1">
        <v>1</v>
      </c>
      <c r="Z100" s="1"/>
      <c r="AA100" s="1"/>
      <c r="AB100" s="1">
        <v>1</v>
      </c>
      <c r="AC100" s="1">
        <v>1</v>
      </c>
      <c r="AD100" s="1">
        <v>0.05</v>
      </c>
      <c r="AE100" s="1">
        <v>1</v>
      </c>
      <c r="AF100" s="1">
        <v>1</v>
      </c>
      <c r="AG100" s="3">
        <v>0.05</v>
      </c>
      <c r="AH100" s="1">
        <v>1</v>
      </c>
      <c r="AI100" s="1">
        <v>1</v>
      </c>
      <c r="AJ100" s="3">
        <v>0.05</v>
      </c>
      <c r="AK100" s="6"/>
      <c r="AL100" s="4" t="s">
        <v>1041</v>
      </c>
      <c r="AM100" s="4" t="s">
        <v>1041</v>
      </c>
      <c r="AN100" s="8">
        <v>1</v>
      </c>
      <c r="AO100" s="6"/>
      <c r="AP100" s="7"/>
      <c r="AQ100" s="6"/>
      <c r="AR100" s="7"/>
      <c r="AS100" s="6"/>
      <c r="AT100" s="32"/>
    </row>
    <row r="101" spans="2:46" ht="83.25" customHeight="1">
      <c r="B101" s="46" t="s">
        <v>16</v>
      </c>
      <c r="C101" s="89"/>
      <c r="D101" s="46" t="s">
        <v>674</v>
      </c>
      <c r="E101" s="89"/>
      <c r="F101" s="49"/>
      <c r="G101" s="111"/>
      <c r="H101" s="50"/>
      <c r="I101" s="50"/>
      <c r="J101" s="50"/>
      <c r="K101" s="50"/>
      <c r="L101" s="25"/>
      <c r="M101" s="49"/>
      <c r="N101" s="45"/>
      <c r="O101" s="4" t="s">
        <v>585</v>
      </c>
      <c r="P101" s="4" t="s">
        <v>586</v>
      </c>
      <c r="Q101" s="159">
        <v>0</v>
      </c>
      <c r="R101" s="119">
        <v>3234</v>
      </c>
      <c r="S101" s="1" t="s">
        <v>839</v>
      </c>
      <c r="T101" s="119"/>
      <c r="U101" s="160">
        <v>808.5</v>
      </c>
      <c r="V101" s="160">
        <v>808.5</v>
      </c>
      <c r="W101" s="1">
        <v>0.05</v>
      </c>
      <c r="X101" s="155">
        <v>0</v>
      </c>
      <c r="Y101" s="1">
        <f>+X101/V101*100</f>
        <v>0</v>
      </c>
      <c r="Z101" s="160"/>
      <c r="AA101" s="160"/>
      <c r="AB101" s="160">
        <v>808.5</v>
      </c>
      <c r="AC101" s="160">
        <v>808.5</v>
      </c>
      <c r="AD101" s="3">
        <v>0.1</v>
      </c>
      <c r="AE101" s="160">
        <v>808.5</v>
      </c>
      <c r="AF101" s="160">
        <v>808.5</v>
      </c>
      <c r="AG101" s="3">
        <v>0.1</v>
      </c>
      <c r="AH101" s="119">
        <v>3234</v>
      </c>
      <c r="AI101" s="119">
        <v>0</v>
      </c>
      <c r="AJ101" s="3">
        <v>0.1</v>
      </c>
      <c r="AK101" s="6"/>
      <c r="AL101" s="7">
        <v>0</v>
      </c>
      <c r="AM101" s="7">
        <v>0</v>
      </c>
      <c r="AN101" s="8">
        <v>0</v>
      </c>
      <c r="AO101" s="6"/>
      <c r="AP101" s="7"/>
      <c r="AQ101" s="6"/>
      <c r="AR101" s="7"/>
      <c r="AS101" s="6"/>
      <c r="AT101" s="32"/>
    </row>
    <row r="102" spans="2:46" ht="300" customHeight="1">
      <c r="B102" s="46"/>
      <c r="C102" s="89"/>
      <c r="D102" s="46"/>
      <c r="E102" s="89"/>
      <c r="F102" s="49"/>
      <c r="G102" s="111"/>
      <c r="H102" s="50"/>
      <c r="I102" s="50"/>
      <c r="J102" s="50"/>
      <c r="K102" s="50"/>
      <c r="L102" s="25"/>
      <c r="M102" s="49"/>
      <c r="N102" s="45"/>
      <c r="O102" s="4" t="s">
        <v>429</v>
      </c>
      <c r="P102" s="4" t="s">
        <v>121</v>
      </c>
      <c r="Q102" s="2">
        <v>2</v>
      </c>
      <c r="R102" s="2">
        <v>1</v>
      </c>
      <c r="S102" s="1" t="s">
        <v>840</v>
      </c>
      <c r="T102" s="2"/>
      <c r="U102" s="2">
        <v>0</v>
      </c>
      <c r="V102" s="2">
        <v>0</v>
      </c>
      <c r="W102" s="8">
        <v>0.05</v>
      </c>
      <c r="X102" s="2">
        <v>0</v>
      </c>
      <c r="Y102" s="1">
        <v>0</v>
      </c>
      <c r="Z102" s="2"/>
      <c r="AA102" s="2"/>
      <c r="AB102" s="2">
        <v>1</v>
      </c>
      <c r="AC102" s="2">
        <v>1</v>
      </c>
      <c r="AD102" s="3">
        <v>0.02</v>
      </c>
      <c r="AE102" s="2">
        <v>0</v>
      </c>
      <c r="AF102" s="2">
        <v>0</v>
      </c>
      <c r="AG102" s="3">
        <v>0.02</v>
      </c>
      <c r="AH102" s="2">
        <v>0</v>
      </c>
      <c r="AI102" s="2">
        <v>0</v>
      </c>
      <c r="AJ102" s="3">
        <v>0.02</v>
      </c>
      <c r="AK102" s="6"/>
      <c r="AL102" s="7">
        <v>0</v>
      </c>
      <c r="AM102" s="7">
        <v>0</v>
      </c>
      <c r="AN102" s="8">
        <v>0</v>
      </c>
      <c r="AO102" s="6"/>
      <c r="AP102" s="7"/>
      <c r="AQ102" s="6"/>
      <c r="AR102" s="7"/>
      <c r="AS102" s="6"/>
      <c r="AT102" s="32"/>
    </row>
    <row r="103" spans="2:46" ht="60">
      <c r="B103" s="46"/>
      <c r="C103" s="89"/>
      <c r="D103" s="46"/>
      <c r="E103" s="89"/>
      <c r="F103" s="49"/>
      <c r="G103" s="111"/>
      <c r="H103" s="50"/>
      <c r="I103" s="50"/>
      <c r="J103" s="50"/>
      <c r="K103" s="50"/>
      <c r="L103" s="25"/>
      <c r="M103" s="49"/>
      <c r="N103" s="45"/>
      <c r="O103" s="4" t="s">
        <v>587</v>
      </c>
      <c r="P103" s="4" t="s">
        <v>174</v>
      </c>
      <c r="Q103" s="2">
        <v>24</v>
      </c>
      <c r="R103" s="2">
        <v>24</v>
      </c>
      <c r="S103" s="1" t="s">
        <v>841</v>
      </c>
      <c r="T103" s="2"/>
      <c r="U103" s="2">
        <v>5</v>
      </c>
      <c r="V103" s="2">
        <v>5</v>
      </c>
      <c r="W103" s="1">
        <v>0.05</v>
      </c>
      <c r="X103" s="2">
        <v>7</v>
      </c>
      <c r="Y103" s="1">
        <v>1</v>
      </c>
      <c r="Z103" s="2"/>
      <c r="AA103" s="2"/>
      <c r="AB103" s="2">
        <v>7</v>
      </c>
      <c r="AC103" s="2">
        <v>7</v>
      </c>
      <c r="AD103" s="3">
        <v>0.05</v>
      </c>
      <c r="AE103" s="2">
        <v>12</v>
      </c>
      <c r="AF103" s="2">
        <v>12</v>
      </c>
      <c r="AG103" s="3">
        <v>0.05</v>
      </c>
      <c r="AH103" s="2">
        <v>24</v>
      </c>
      <c r="AI103" s="2">
        <v>0</v>
      </c>
      <c r="AJ103" s="3">
        <v>0.05</v>
      </c>
      <c r="AK103" s="6"/>
      <c r="AL103" s="7" t="s">
        <v>1042</v>
      </c>
      <c r="AM103" s="7" t="s">
        <v>1042</v>
      </c>
      <c r="AN103" s="8">
        <v>1</v>
      </c>
      <c r="AO103" s="6"/>
      <c r="AP103" s="7"/>
      <c r="AQ103" s="6"/>
      <c r="AR103" s="7"/>
      <c r="AS103" s="6"/>
      <c r="AT103" s="32"/>
    </row>
    <row r="104" spans="2:46" ht="72">
      <c r="B104" s="46"/>
      <c r="C104" s="89"/>
      <c r="D104" s="46"/>
      <c r="E104" s="89"/>
      <c r="F104" s="49"/>
      <c r="G104" s="111"/>
      <c r="H104" s="50"/>
      <c r="I104" s="50"/>
      <c r="J104" s="50"/>
      <c r="K104" s="50"/>
      <c r="L104" s="25"/>
      <c r="M104" s="49"/>
      <c r="N104" s="45"/>
      <c r="O104" s="4" t="s">
        <v>172</v>
      </c>
      <c r="P104" s="4" t="s">
        <v>121</v>
      </c>
      <c r="Q104" s="2">
        <v>2</v>
      </c>
      <c r="R104" s="2">
        <v>1</v>
      </c>
      <c r="S104" s="1" t="s">
        <v>842</v>
      </c>
      <c r="T104" s="2"/>
      <c r="U104" s="2">
        <v>0</v>
      </c>
      <c r="V104" s="2">
        <v>0</v>
      </c>
      <c r="W104" s="3">
        <v>0.05</v>
      </c>
      <c r="X104" s="2">
        <v>0</v>
      </c>
      <c r="Y104" s="1">
        <v>0</v>
      </c>
      <c r="Z104" s="2"/>
      <c r="AA104" s="2"/>
      <c r="AB104" s="2">
        <v>1</v>
      </c>
      <c r="AC104" s="2">
        <v>1</v>
      </c>
      <c r="AD104" s="3">
        <v>0.02</v>
      </c>
      <c r="AE104" s="2">
        <v>0</v>
      </c>
      <c r="AF104" s="2">
        <v>0</v>
      </c>
      <c r="AG104" s="3">
        <v>0.02</v>
      </c>
      <c r="AH104" s="2">
        <v>0</v>
      </c>
      <c r="AI104" s="2">
        <v>0</v>
      </c>
      <c r="AJ104" s="3">
        <v>0.02</v>
      </c>
      <c r="AK104" s="6"/>
      <c r="AL104" s="7">
        <v>0</v>
      </c>
      <c r="AM104" s="7">
        <v>0</v>
      </c>
      <c r="AN104" s="8">
        <v>0</v>
      </c>
      <c r="AO104" s="6"/>
      <c r="AP104" s="7"/>
      <c r="AQ104" s="6"/>
      <c r="AR104" s="7"/>
      <c r="AS104" s="6"/>
      <c r="AT104" s="32"/>
    </row>
    <row r="105" spans="2:46" ht="48">
      <c r="B105" s="46" t="s">
        <v>16</v>
      </c>
      <c r="C105" s="89"/>
      <c r="D105" s="46" t="s">
        <v>674</v>
      </c>
      <c r="E105" s="89"/>
      <c r="F105" s="49"/>
      <c r="G105" s="111"/>
      <c r="H105" s="50"/>
      <c r="I105" s="50"/>
      <c r="J105" s="50"/>
      <c r="K105" s="50"/>
      <c r="L105" s="25"/>
      <c r="M105" s="49"/>
      <c r="N105" s="45"/>
      <c r="O105" s="4" t="s">
        <v>588</v>
      </c>
      <c r="P105" s="4" t="s">
        <v>435</v>
      </c>
      <c r="Q105" s="1">
        <v>0</v>
      </c>
      <c r="R105" s="1">
        <v>1</v>
      </c>
      <c r="S105" s="1" t="s">
        <v>843</v>
      </c>
      <c r="T105" s="1"/>
      <c r="U105" s="1">
        <v>0.3</v>
      </c>
      <c r="V105" s="1">
        <v>0.3</v>
      </c>
      <c r="W105" s="8">
        <v>0.05</v>
      </c>
      <c r="X105" s="1">
        <v>0.5</v>
      </c>
      <c r="Y105" s="1">
        <v>1</v>
      </c>
      <c r="Z105" s="1"/>
      <c r="AA105" s="1"/>
      <c r="AB105" s="1">
        <v>0.5</v>
      </c>
      <c r="AC105" s="1"/>
      <c r="AD105" s="3">
        <v>0.02</v>
      </c>
      <c r="AE105" s="1">
        <v>0.7</v>
      </c>
      <c r="AF105" s="1"/>
      <c r="AG105" s="3">
        <v>0.02</v>
      </c>
      <c r="AH105" s="1">
        <v>1</v>
      </c>
      <c r="AI105" s="1"/>
      <c r="AJ105" s="3">
        <v>0.02</v>
      </c>
      <c r="AK105" s="6"/>
      <c r="AL105" s="7">
        <v>0</v>
      </c>
      <c r="AM105" s="7">
        <v>0</v>
      </c>
      <c r="AN105" s="8">
        <v>0</v>
      </c>
      <c r="AO105" s="6"/>
      <c r="AP105" s="7"/>
      <c r="AQ105" s="6"/>
      <c r="AR105" s="7"/>
      <c r="AS105" s="6"/>
      <c r="AT105" s="32"/>
    </row>
    <row r="106" spans="2:46" ht="48">
      <c r="B106" s="46"/>
      <c r="C106" s="89"/>
      <c r="D106" s="46"/>
      <c r="E106" s="89"/>
      <c r="F106" s="49"/>
      <c r="G106" s="111"/>
      <c r="H106" s="50"/>
      <c r="I106" s="50"/>
      <c r="J106" s="50"/>
      <c r="K106" s="50"/>
      <c r="L106" s="25"/>
      <c r="M106" s="49"/>
      <c r="N106" s="45"/>
      <c r="O106" s="4" t="s">
        <v>173</v>
      </c>
      <c r="P106" s="4" t="s">
        <v>436</v>
      </c>
      <c r="Q106" s="1">
        <v>0.5</v>
      </c>
      <c r="R106" s="1">
        <v>1</v>
      </c>
      <c r="S106" s="1" t="s">
        <v>844</v>
      </c>
      <c r="T106" s="1"/>
      <c r="U106" s="1">
        <v>0.5</v>
      </c>
      <c r="V106" s="1">
        <v>0.5</v>
      </c>
      <c r="W106" s="8">
        <v>0.02</v>
      </c>
      <c r="X106" s="1">
        <v>0</v>
      </c>
      <c r="Y106" s="1">
        <f>+X106/V106*100</f>
        <v>0</v>
      </c>
      <c r="Z106" s="1"/>
      <c r="AA106" s="1"/>
      <c r="AB106" s="1">
        <v>0.5</v>
      </c>
      <c r="AC106" s="1"/>
      <c r="AD106" s="3">
        <v>0.04</v>
      </c>
      <c r="AE106" s="1">
        <v>0</v>
      </c>
      <c r="AF106" s="1"/>
      <c r="AG106" s="3">
        <v>0.04</v>
      </c>
      <c r="AH106" s="1">
        <v>1</v>
      </c>
      <c r="AI106" s="1"/>
      <c r="AJ106" s="3">
        <v>0.04</v>
      </c>
      <c r="AK106" s="6"/>
      <c r="AL106" s="7">
        <v>0</v>
      </c>
      <c r="AM106" s="7">
        <v>0</v>
      </c>
      <c r="AN106" s="8">
        <v>1</v>
      </c>
      <c r="AO106" s="6"/>
      <c r="AP106" s="7"/>
      <c r="AQ106" s="6"/>
      <c r="AR106" s="7"/>
      <c r="AS106" s="6"/>
      <c r="AT106" s="32"/>
    </row>
    <row r="107" spans="2:46" ht="48">
      <c r="B107" s="46"/>
      <c r="C107" s="89"/>
      <c r="D107" s="46"/>
      <c r="E107" s="89"/>
      <c r="F107" s="49"/>
      <c r="G107" s="111"/>
      <c r="H107" s="50"/>
      <c r="I107" s="50"/>
      <c r="J107" s="50"/>
      <c r="K107" s="50"/>
      <c r="L107" s="25"/>
      <c r="M107" s="49"/>
      <c r="N107" s="45"/>
      <c r="O107" s="4" t="s">
        <v>430</v>
      </c>
      <c r="P107" s="4" t="s">
        <v>437</v>
      </c>
      <c r="Q107" s="1">
        <v>0.5</v>
      </c>
      <c r="R107" s="1">
        <v>1</v>
      </c>
      <c r="S107" s="1" t="s">
        <v>845</v>
      </c>
      <c r="T107" s="1"/>
      <c r="U107" s="1">
        <v>0.7</v>
      </c>
      <c r="V107" s="1">
        <v>0.7</v>
      </c>
      <c r="W107" s="8">
        <v>0.05</v>
      </c>
      <c r="X107" s="155" t="s">
        <v>1035</v>
      </c>
      <c r="Y107" s="1">
        <v>1</v>
      </c>
      <c r="Z107" s="1"/>
      <c r="AA107" s="1"/>
      <c r="AB107" s="1">
        <v>0.75</v>
      </c>
      <c r="AC107" s="1"/>
      <c r="AD107" s="3">
        <v>0.05</v>
      </c>
      <c r="AE107" s="1">
        <v>0.85</v>
      </c>
      <c r="AF107" s="1"/>
      <c r="AG107" s="3">
        <v>0.05</v>
      </c>
      <c r="AH107" s="1">
        <v>1</v>
      </c>
      <c r="AI107" s="1"/>
      <c r="AJ107" s="3">
        <v>0.05</v>
      </c>
      <c r="AK107" s="6"/>
      <c r="AL107" s="156">
        <v>3766589</v>
      </c>
      <c r="AM107" s="156">
        <v>3766589</v>
      </c>
      <c r="AN107" s="8">
        <v>1</v>
      </c>
      <c r="AO107" s="6"/>
      <c r="AP107" s="7"/>
      <c r="AQ107" s="6"/>
      <c r="AR107" s="7"/>
      <c r="AS107" s="6"/>
      <c r="AT107" s="32"/>
    </row>
    <row r="108" spans="2:46" ht="72">
      <c r="B108" s="46"/>
      <c r="C108" s="89"/>
      <c r="D108" s="46"/>
      <c r="E108" s="89"/>
      <c r="F108" s="49"/>
      <c r="G108" s="111"/>
      <c r="H108" s="50"/>
      <c r="I108" s="50"/>
      <c r="J108" s="50"/>
      <c r="K108" s="50"/>
      <c r="L108" s="25"/>
      <c r="M108" s="49"/>
      <c r="N108" s="45"/>
      <c r="O108" s="4" t="s">
        <v>1031</v>
      </c>
      <c r="P108" s="4" t="s">
        <v>438</v>
      </c>
      <c r="Q108" s="1">
        <v>1</v>
      </c>
      <c r="R108" s="1">
        <v>1</v>
      </c>
      <c r="S108" s="1" t="s">
        <v>846</v>
      </c>
      <c r="T108" s="1"/>
      <c r="U108" s="1">
        <v>1</v>
      </c>
      <c r="V108" s="1">
        <v>1</v>
      </c>
      <c r="W108" s="1">
        <v>0.02</v>
      </c>
      <c r="X108" s="155">
        <v>0</v>
      </c>
      <c r="Y108" s="1">
        <f>+X108/V108*100</f>
        <v>0</v>
      </c>
      <c r="Z108" s="1"/>
      <c r="AA108" s="1"/>
      <c r="AB108" s="1">
        <v>1</v>
      </c>
      <c r="AC108" s="1">
        <v>1</v>
      </c>
      <c r="AD108" s="3">
        <v>0.02</v>
      </c>
      <c r="AE108" s="1">
        <v>1</v>
      </c>
      <c r="AF108" s="1">
        <v>1</v>
      </c>
      <c r="AG108" s="3">
        <v>0.02</v>
      </c>
      <c r="AH108" s="1">
        <v>1</v>
      </c>
      <c r="AI108" s="1">
        <v>1</v>
      </c>
      <c r="AJ108" s="3">
        <v>0.02</v>
      </c>
      <c r="AK108" s="6"/>
      <c r="AL108" s="156">
        <v>0</v>
      </c>
      <c r="AM108" s="8">
        <v>0</v>
      </c>
      <c r="AN108" s="8">
        <v>0</v>
      </c>
      <c r="AO108" s="6"/>
      <c r="AP108" s="7"/>
      <c r="AQ108" s="6"/>
      <c r="AR108" s="7"/>
      <c r="AS108" s="6"/>
      <c r="AT108" s="32"/>
    </row>
    <row r="109" spans="2:46" ht="72">
      <c r="B109" s="46"/>
      <c r="C109" s="89"/>
      <c r="D109" s="46"/>
      <c r="E109" s="89"/>
      <c r="F109" s="49"/>
      <c r="G109" s="111"/>
      <c r="H109" s="50"/>
      <c r="I109" s="50"/>
      <c r="J109" s="50"/>
      <c r="K109" s="50"/>
      <c r="L109" s="25"/>
      <c r="M109" s="49"/>
      <c r="N109" s="45"/>
      <c r="O109" s="4" t="s">
        <v>431</v>
      </c>
      <c r="P109" s="4" t="s">
        <v>175</v>
      </c>
      <c r="Q109" s="2">
        <v>0</v>
      </c>
      <c r="R109" s="2">
        <v>5</v>
      </c>
      <c r="S109" s="1" t="s">
        <v>847</v>
      </c>
      <c r="T109" s="2"/>
      <c r="U109" s="2">
        <v>0</v>
      </c>
      <c r="V109" s="2">
        <v>0</v>
      </c>
      <c r="W109" s="1">
        <v>0.05</v>
      </c>
      <c r="X109" s="2">
        <v>1</v>
      </c>
      <c r="Y109" s="1">
        <v>1</v>
      </c>
      <c r="Z109" s="2"/>
      <c r="AA109" s="2"/>
      <c r="AB109" s="2">
        <v>1</v>
      </c>
      <c r="AC109" s="2">
        <v>1</v>
      </c>
      <c r="AD109" s="3">
        <v>0.02</v>
      </c>
      <c r="AE109" s="2">
        <v>2</v>
      </c>
      <c r="AF109" s="2">
        <v>2</v>
      </c>
      <c r="AG109" s="3">
        <v>0.02</v>
      </c>
      <c r="AH109" s="2">
        <v>2</v>
      </c>
      <c r="AI109" s="2">
        <v>2</v>
      </c>
      <c r="AJ109" s="3">
        <v>0.02</v>
      </c>
      <c r="AK109" s="6"/>
      <c r="AL109" s="156">
        <v>3000000</v>
      </c>
      <c r="AM109" s="156">
        <v>3000000</v>
      </c>
      <c r="AN109" s="8">
        <v>1</v>
      </c>
      <c r="AO109" s="6"/>
      <c r="AP109" s="7"/>
      <c r="AQ109" s="6"/>
      <c r="AR109" s="7"/>
      <c r="AS109" s="6"/>
      <c r="AT109" s="32"/>
    </row>
    <row r="110" spans="2:46" ht="36">
      <c r="B110" s="46"/>
      <c r="C110" s="89"/>
      <c r="D110" s="46"/>
      <c r="E110" s="89"/>
      <c r="F110" s="49"/>
      <c r="G110" s="111"/>
      <c r="H110" s="50"/>
      <c r="I110" s="50"/>
      <c r="J110" s="50"/>
      <c r="K110" s="50"/>
      <c r="L110" s="25"/>
      <c r="M110" s="49"/>
      <c r="N110" s="45"/>
      <c r="O110" s="4" t="s">
        <v>432</v>
      </c>
      <c r="P110" s="4" t="s">
        <v>176</v>
      </c>
      <c r="Q110" s="2">
        <v>0</v>
      </c>
      <c r="R110" s="2">
        <v>1</v>
      </c>
      <c r="S110" s="1" t="s">
        <v>848</v>
      </c>
      <c r="T110" s="2"/>
      <c r="U110" s="2">
        <v>0</v>
      </c>
      <c r="V110" s="2">
        <v>0</v>
      </c>
      <c r="W110" s="3">
        <v>0.1</v>
      </c>
      <c r="X110" s="2">
        <v>0</v>
      </c>
      <c r="Y110" s="1">
        <v>0</v>
      </c>
      <c r="Z110" s="2"/>
      <c r="AA110" s="2"/>
      <c r="AB110" s="2">
        <v>1</v>
      </c>
      <c r="AC110" s="2">
        <v>1</v>
      </c>
      <c r="AD110" s="3">
        <v>0.02</v>
      </c>
      <c r="AE110" s="2">
        <v>0</v>
      </c>
      <c r="AF110" s="2">
        <v>0</v>
      </c>
      <c r="AG110" s="3">
        <v>0.02</v>
      </c>
      <c r="AH110" s="2">
        <v>0</v>
      </c>
      <c r="AI110" s="2">
        <v>0</v>
      </c>
      <c r="AJ110" s="3">
        <v>0.02</v>
      </c>
      <c r="AK110" s="6"/>
      <c r="AL110" s="7">
        <v>0</v>
      </c>
      <c r="AM110" s="7">
        <v>0</v>
      </c>
      <c r="AN110" s="8">
        <v>0</v>
      </c>
      <c r="AO110" s="6"/>
      <c r="AP110" s="7"/>
      <c r="AQ110" s="6"/>
      <c r="AR110" s="7"/>
      <c r="AS110" s="6"/>
      <c r="AT110" s="32"/>
    </row>
    <row r="111" spans="2:46" ht="96">
      <c r="B111" s="46" t="s">
        <v>16</v>
      </c>
      <c r="C111" s="89"/>
      <c r="D111" s="46" t="s">
        <v>674</v>
      </c>
      <c r="E111" s="89"/>
      <c r="F111" s="49"/>
      <c r="G111" s="111"/>
      <c r="H111" s="50"/>
      <c r="I111" s="50"/>
      <c r="J111" s="50"/>
      <c r="K111" s="50"/>
      <c r="L111" s="25"/>
      <c r="M111" s="48"/>
      <c r="N111" s="11"/>
      <c r="O111" s="4" t="s">
        <v>1032</v>
      </c>
      <c r="P111" s="4" t="s">
        <v>439</v>
      </c>
      <c r="Q111" s="2">
        <v>26</v>
      </c>
      <c r="R111" s="2">
        <v>31</v>
      </c>
      <c r="S111" s="1" t="s">
        <v>849</v>
      </c>
      <c r="T111" s="2"/>
      <c r="U111" s="2">
        <v>7</v>
      </c>
      <c r="V111" s="2">
        <v>7</v>
      </c>
      <c r="W111" s="3">
        <v>0.02</v>
      </c>
      <c r="X111" s="2">
        <v>7</v>
      </c>
      <c r="Y111" s="1">
        <v>1</v>
      </c>
      <c r="Z111" s="2"/>
      <c r="AA111" s="2"/>
      <c r="AB111" s="2">
        <v>8</v>
      </c>
      <c r="AC111" s="2">
        <v>8</v>
      </c>
      <c r="AD111" s="3">
        <v>0.04</v>
      </c>
      <c r="AE111" s="2">
        <v>8</v>
      </c>
      <c r="AF111" s="2">
        <v>8</v>
      </c>
      <c r="AG111" s="3">
        <v>0.04</v>
      </c>
      <c r="AH111" s="2">
        <v>8</v>
      </c>
      <c r="AI111" s="2">
        <v>8</v>
      </c>
      <c r="AJ111" s="3">
        <v>0.04</v>
      </c>
      <c r="AK111" s="6"/>
      <c r="AL111" s="4" t="s">
        <v>1043</v>
      </c>
      <c r="AM111" s="4" t="s">
        <v>1045</v>
      </c>
      <c r="AN111" s="157" t="s">
        <v>1046</v>
      </c>
      <c r="AO111" s="6"/>
      <c r="AP111" s="7"/>
      <c r="AQ111" s="6"/>
      <c r="AR111" s="7"/>
      <c r="AS111" s="6"/>
      <c r="AT111" s="32"/>
    </row>
    <row r="112" spans="2:46" ht="36">
      <c r="B112" s="46"/>
      <c r="C112" s="89"/>
      <c r="D112" s="46"/>
      <c r="E112" s="89"/>
      <c r="F112" s="49"/>
      <c r="G112" s="111"/>
      <c r="H112" s="50"/>
      <c r="I112" s="50"/>
      <c r="J112" s="50"/>
      <c r="K112" s="50"/>
      <c r="L112" s="25"/>
      <c r="M112" s="46" t="s">
        <v>205</v>
      </c>
      <c r="N112" s="45"/>
      <c r="O112" s="4" t="s">
        <v>206</v>
      </c>
      <c r="P112" s="4" t="s">
        <v>589</v>
      </c>
      <c r="Q112" s="161">
        <v>1.9</v>
      </c>
      <c r="R112" s="161">
        <v>2.3</v>
      </c>
      <c r="S112" s="1" t="s">
        <v>850</v>
      </c>
      <c r="T112" s="161"/>
      <c r="U112" s="161">
        <v>1.9</v>
      </c>
      <c r="V112" s="161" t="s">
        <v>1027</v>
      </c>
      <c r="W112" s="1">
        <v>0.25</v>
      </c>
      <c r="X112" s="161">
        <v>1.9</v>
      </c>
      <c r="Y112" s="1" t="e">
        <f>+X112/V112*100</f>
        <v>#VALUE!</v>
      </c>
      <c r="Z112" s="161"/>
      <c r="AA112" s="161"/>
      <c r="AB112" s="161">
        <v>2</v>
      </c>
      <c r="AC112" s="161">
        <v>2</v>
      </c>
      <c r="AD112" s="1">
        <v>0.25</v>
      </c>
      <c r="AE112" s="161">
        <v>2.1</v>
      </c>
      <c r="AF112" s="161">
        <v>2.1</v>
      </c>
      <c r="AG112" s="1">
        <v>0.25</v>
      </c>
      <c r="AH112" s="161">
        <v>2.3</v>
      </c>
      <c r="AI112" s="161">
        <v>2.3</v>
      </c>
      <c r="AJ112" s="1">
        <v>0.25</v>
      </c>
      <c r="AK112" s="6"/>
      <c r="AL112" s="38">
        <v>39729795</v>
      </c>
      <c r="AM112" s="38">
        <v>37329795</v>
      </c>
      <c r="AN112" s="7">
        <f aca="true" t="shared" si="4" ref="AN112:AN124">+AL112/AM112*100</f>
        <v>106.42918076565917</v>
      </c>
      <c r="AO112" s="6"/>
      <c r="AP112" s="7"/>
      <c r="AQ112" s="6"/>
      <c r="AR112" s="7"/>
      <c r="AS112" s="6"/>
      <c r="AT112" s="32"/>
    </row>
    <row r="113" spans="2:46" ht="48">
      <c r="B113" s="46"/>
      <c r="C113" s="89"/>
      <c r="D113" s="46"/>
      <c r="E113" s="89"/>
      <c r="F113" s="49"/>
      <c r="G113" s="111"/>
      <c r="H113" s="50"/>
      <c r="I113" s="50"/>
      <c r="J113" s="50"/>
      <c r="K113" s="50"/>
      <c r="L113" s="25"/>
      <c r="M113" s="46"/>
      <c r="N113" s="45"/>
      <c r="O113" s="4" t="s">
        <v>440</v>
      </c>
      <c r="P113" s="4" t="s">
        <v>208</v>
      </c>
      <c r="Q113" s="162">
        <v>5.6</v>
      </c>
      <c r="R113" s="162">
        <v>5.6</v>
      </c>
      <c r="S113" s="1" t="s">
        <v>851</v>
      </c>
      <c r="T113" s="162"/>
      <c r="U113" s="162">
        <v>5.6</v>
      </c>
      <c r="V113" s="162">
        <v>5.6</v>
      </c>
      <c r="W113" s="1">
        <v>0.25</v>
      </c>
      <c r="X113" s="162">
        <v>85</v>
      </c>
      <c r="Y113" s="1">
        <f>+X113/V113*100</f>
        <v>1517.857142857143</v>
      </c>
      <c r="Z113" s="162"/>
      <c r="AA113" s="162"/>
      <c r="AB113" s="162">
        <v>5.6</v>
      </c>
      <c r="AC113" s="162">
        <v>5.6</v>
      </c>
      <c r="AD113" s="1">
        <v>0.25</v>
      </c>
      <c r="AE113" s="162">
        <v>5.6</v>
      </c>
      <c r="AF113" s="162">
        <v>5.6</v>
      </c>
      <c r="AG113" s="1">
        <v>0.25</v>
      </c>
      <c r="AH113" s="162">
        <v>5.6</v>
      </c>
      <c r="AI113" s="162">
        <v>5.6</v>
      </c>
      <c r="AJ113" s="1">
        <v>0.25</v>
      </c>
      <c r="AK113" s="6"/>
      <c r="AL113" s="39"/>
      <c r="AM113" s="39"/>
      <c r="AN113" s="7" t="e">
        <f t="shared" si="4"/>
        <v>#DIV/0!</v>
      </c>
      <c r="AO113" s="6"/>
      <c r="AP113" s="7"/>
      <c r="AQ113" s="6"/>
      <c r="AR113" s="7"/>
      <c r="AS113" s="6"/>
      <c r="AT113" s="32"/>
    </row>
    <row r="114" spans="2:46" ht="48">
      <c r="B114" s="46"/>
      <c r="C114" s="89"/>
      <c r="D114" s="46"/>
      <c r="E114" s="89"/>
      <c r="F114" s="49"/>
      <c r="G114" s="111"/>
      <c r="H114" s="50"/>
      <c r="I114" s="50"/>
      <c r="J114" s="50"/>
      <c r="K114" s="50"/>
      <c r="L114" s="25"/>
      <c r="M114" s="46"/>
      <c r="N114" s="45"/>
      <c r="O114" s="4" t="s">
        <v>441</v>
      </c>
      <c r="P114" s="4" t="s">
        <v>590</v>
      </c>
      <c r="Q114" s="1">
        <v>0.75</v>
      </c>
      <c r="R114" s="1">
        <v>0.75</v>
      </c>
      <c r="S114" s="1" t="s">
        <v>852</v>
      </c>
      <c r="T114" s="1"/>
      <c r="U114" s="1">
        <v>0.75</v>
      </c>
      <c r="V114" s="1">
        <v>0.75</v>
      </c>
      <c r="W114" s="1">
        <v>0.3</v>
      </c>
      <c r="X114" s="1">
        <v>0.96</v>
      </c>
      <c r="Y114" s="1">
        <f>+X114/V114*100</f>
        <v>128</v>
      </c>
      <c r="Z114" s="1"/>
      <c r="AA114" s="1"/>
      <c r="AB114" s="1">
        <v>0.75</v>
      </c>
      <c r="AC114" s="1">
        <v>0.75</v>
      </c>
      <c r="AD114" s="1">
        <v>0.3</v>
      </c>
      <c r="AE114" s="1">
        <v>0.75</v>
      </c>
      <c r="AF114" s="1">
        <v>0.75</v>
      </c>
      <c r="AG114" s="1">
        <v>0.3</v>
      </c>
      <c r="AH114" s="1">
        <v>0.75</v>
      </c>
      <c r="AI114" s="1">
        <v>0.75</v>
      </c>
      <c r="AJ114" s="1">
        <v>0.3</v>
      </c>
      <c r="AK114" s="6"/>
      <c r="AL114" s="39"/>
      <c r="AM114" s="39"/>
      <c r="AN114" s="7" t="e">
        <f t="shared" si="4"/>
        <v>#DIV/0!</v>
      </c>
      <c r="AO114" s="6"/>
      <c r="AP114" s="7"/>
      <c r="AQ114" s="6"/>
      <c r="AR114" s="7"/>
      <c r="AS114" s="6"/>
      <c r="AT114" s="32"/>
    </row>
    <row r="115" spans="2:46" ht="72">
      <c r="B115" s="46"/>
      <c r="C115" s="89"/>
      <c r="D115" s="46"/>
      <c r="E115" s="89"/>
      <c r="F115" s="49"/>
      <c r="G115" s="111"/>
      <c r="H115" s="50"/>
      <c r="I115" s="50"/>
      <c r="J115" s="50"/>
      <c r="K115" s="50"/>
      <c r="L115" s="25"/>
      <c r="M115" s="46"/>
      <c r="N115" s="45"/>
      <c r="O115" s="4" t="s">
        <v>207</v>
      </c>
      <c r="P115" s="4" t="s">
        <v>209</v>
      </c>
      <c r="Q115" s="2">
        <v>33</v>
      </c>
      <c r="R115" s="2">
        <v>33</v>
      </c>
      <c r="S115" s="1" t="s">
        <v>853</v>
      </c>
      <c r="T115" s="2"/>
      <c r="U115" s="2">
        <v>33</v>
      </c>
      <c r="V115" s="2">
        <v>33</v>
      </c>
      <c r="W115" s="1">
        <v>0.2</v>
      </c>
      <c r="X115" s="2">
        <v>4</v>
      </c>
      <c r="Y115" s="1">
        <f>+X115/V115*100</f>
        <v>12.121212121212121</v>
      </c>
      <c r="Z115" s="2"/>
      <c r="AA115" s="2"/>
      <c r="AB115" s="2">
        <v>33</v>
      </c>
      <c r="AC115" s="2">
        <v>33</v>
      </c>
      <c r="AD115" s="1">
        <v>0.2</v>
      </c>
      <c r="AE115" s="2">
        <v>33</v>
      </c>
      <c r="AF115" s="2">
        <v>33</v>
      </c>
      <c r="AG115" s="1">
        <v>0.2</v>
      </c>
      <c r="AH115" s="2">
        <v>33</v>
      </c>
      <c r="AI115" s="2">
        <v>33</v>
      </c>
      <c r="AJ115" s="1">
        <v>0.2</v>
      </c>
      <c r="AK115" s="6"/>
      <c r="AL115" s="40"/>
      <c r="AM115" s="40"/>
      <c r="AN115" s="7" t="e">
        <f t="shared" si="4"/>
        <v>#DIV/0!</v>
      </c>
      <c r="AO115" s="6"/>
      <c r="AP115" s="7"/>
      <c r="AQ115" s="6"/>
      <c r="AR115" s="7"/>
      <c r="AS115" s="6"/>
      <c r="AT115" s="32"/>
    </row>
    <row r="116" spans="2:46" ht="36">
      <c r="B116" s="46"/>
      <c r="C116" s="89"/>
      <c r="D116" s="46"/>
      <c r="E116" s="89"/>
      <c r="F116" s="49"/>
      <c r="G116" s="111"/>
      <c r="H116" s="50"/>
      <c r="I116" s="50"/>
      <c r="J116" s="50"/>
      <c r="K116" s="50"/>
      <c r="L116" s="25"/>
      <c r="M116" s="47" t="s">
        <v>210</v>
      </c>
      <c r="N116" s="11"/>
      <c r="O116" s="4" t="s">
        <v>591</v>
      </c>
      <c r="P116" s="4" t="s">
        <v>592</v>
      </c>
      <c r="Q116" s="2">
        <v>0</v>
      </c>
      <c r="R116" s="2">
        <v>1</v>
      </c>
      <c r="S116" s="1" t="s">
        <v>854</v>
      </c>
      <c r="T116" s="2"/>
      <c r="U116" s="2">
        <v>1</v>
      </c>
      <c r="V116" s="2">
        <v>1</v>
      </c>
      <c r="W116" s="3">
        <v>0.13</v>
      </c>
      <c r="X116" s="2">
        <v>1</v>
      </c>
      <c r="Y116" s="1">
        <v>1</v>
      </c>
      <c r="Z116" s="2"/>
      <c r="AA116" s="2"/>
      <c r="AB116" s="2">
        <v>1</v>
      </c>
      <c r="AC116" s="2">
        <v>1</v>
      </c>
      <c r="AD116" s="3">
        <v>0.13</v>
      </c>
      <c r="AE116" s="2">
        <v>1</v>
      </c>
      <c r="AF116" s="2">
        <v>1</v>
      </c>
      <c r="AG116" s="3">
        <v>0.13</v>
      </c>
      <c r="AH116" s="2">
        <v>1</v>
      </c>
      <c r="AI116" s="2">
        <v>1</v>
      </c>
      <c r="AJ116" s="3">
        <v>0.13</v>
      </c>
      <c r="AK116" s="6"/>
      <c r="AL116" s="7"/>
      <c r="AM116" s="7"/>
      <c r="AN116" s="7" t="e">
        <f t="shared" si="4"/>
        <v>#DIV/0!</v>
      </c>
      <c r="AO116" s="6"/>
      <c r="AP116" s="7"/>
      <c r="AQ116" s="6"/>
      <c r="AR116" s="7"/>
      <c r="AS116" s="6"/>
      <c r="AT116" s="32"/>
    </row>
    <row r="117" spans="2:46" ht="57" customHeight="1">
      <c r="B117" s="46" t="s">
        <v>16</v>
      </c>
      <c r="C117" s="89"/>
      <c r="D117" s="46" t="s">
        <v>674</v>
      </c>
      <c r="E117" s="89"/>
      <c r="F117" s="49"/>
      <c r="G117" s="111"/>
      <c r="H117" s="50"/>
      <c r="I117" s="50"/>
      <c r="J117" s="50"/>
      <c r="K117" s="50"/>
      <c r="L117" s="25"/>
      <c r="M117" s="49"/>
      <c r="N117" s="45"/>
      <c r="O117" s="4" t="s">
        <v>442</v>
      </c>
      <c r="P117" s="4" t="s">
        <v>211</v>
      </c>
      <c r="Q117" s="2">
        <v>0</v>
      </c>
      <c r="R117" s="2">
        <v>1</v>
      </c>
      <c r="S117" s="1" t="s">
        <v>855</v>
      </c>
      <c r="T117" s="2"/>
      <c r="U117" s="2">
        <v>1</v>
      </c>
      <c r="V117" s="2">
        <v>1</v>
      </c>
      <c r="W117" s="3">
        <v>0.13</v>
      </c>
      <c r="X117" s="2">
        <v>1</v>
      </c>
      <c r="Y117" s="1">
        <v>1</v>
      </c>
      <c r="Z117" s="2"/>
      <c r="AA117" s="2"/>
      <c r="AB117" s="2">
        <v>1</v>
      </c>
      <c r="AC117" s="2">
        <v>1</v>
      </c>
      <c r="AD117" s="3">
        <v>0.13</v>
      </c>
      <c r="AE117" s="2">
        <v>1</v>
      </c>
      <c r="AF117" s="2">
        <v>1</v>
      </c>
      <c r="AG117" s="3">
        <v>0.13</v>
      </c>
      <c r="AH117" s="2">
        <v>1</v>
      </c>
      <c r="AI117" s="2">
        <v>1</v>
      </c>
      <c r="AJ117" s="3">
        <v>0.13</v>
      </c>
      <c r="AK117" s="6"/>
      <c r="AL117" s="7"/>
      <c r="AM117" s="7"/>
      <c r="AN117" s="7" t="e">
        <f t="shared" si="4"/>
        <v>#DIV/0!</v>
      </c>
      <c r="AO117" s="6"/>
      <c r="AP117" s="7"/>
      <c r="AQ117" s="6"/>
      <c r="AR117" s="7"/>
      <c r="AS117" s="6"/>
      <c r="AT117" s="32"/>
    </row>
    <row r="118" spans="2:46" ht="48">
      <c r="B118" s="46"/>
      <c r="C118" s="89"/>
      <c r="D118" s="46"/>
      <c r="E118" s="89"/>
      <c r="F118" s="49"/>
      <c r="G118" s="111"/>
      <c r="H118" s="50"/>
      <c r="I118" s="50"/>
      <c r="J118" s="50"/>
      <c r="K118" s="50"/>
      <c r="L118" s="25"/>
      <c r="M118" s="49"/>
      <c r="N118" s="45"/>
      <c r="O118" s="4" t="s">
        <v>593</v>
      </c>
      <c r="P118" s="4" t="s">
        <v>446</v>
      </c>
      <c r="Q118" s="9">
        <v>0</v>
      </c>
      <c r="R118" s="9">
        <v>4</v>
      </c>
      <c r="S118" s="1" t="s">
        <v>856</v>
      </c>
      <c r="T118" s="9"/>
      <c r="U118" s="9">
        <v>1</v>
      </c>
      <c r="V118" s="9">
        <v>1</v>
      </c>
      <c r="W118" s="3">
        <v>0.13</v>
      </c>
      <c r="X118" s="9">
        <v>0</v>
      </c>
      <c r="Y118" s="1">
        <f>+X118/V118*100</f>
        <v>0</v>
      </c>
      <c r="Z118" s="9"/>
      <c r="AA118" s="9"/>
      <c r="AB118" s="9">
        <v>2</v>
      </c>
      <c r="AC118" s="9">
        <v>2</v>
      </c>
      <c r="AD118" s="3">
        <v>0.13</v>
      </c>
      <c r="AE118" s="9">
        <v>3</v>
      </c>
      <c r="AF118" s="9">
        <v>3</v>
      </c>
      <c r="AG118" s="3">
        <v>0.13</v>
      </c>
      <c r="AH118" s="9">
        <v>4</v>
      </c>
      <c r="AI118" s="9">
        <v>3</v>
      </c>
      <c r="AJ118" s="3">
        <v>0.13</v>
      </c>
      <c r="AK118" s="6"/>
      <c r="AL118" s="7"/>
      <c r="AM118" s="7"/>
      <c r="AN118" s="7" t="e">
        <f t="shared" si="4"/>
        <v>#DIV/0!</v>
      </c>
      <c r="AO118" s="6"/>
      <c r="AP118" s="7"/>
      <c r="AQ118" s="6"/>
      <c r="AR118" s="7"/>
      <c r="AS118" s="6"/>
      <c r="AT118" s="32"/>
    </row>
    <row r="119" spans="2:46" ht="80.25" customHeight="1">
      <c r="B119" s="46"/>
      <c r="C119" s="89"/>
      <c r="D119" s="46"/>
      <c r="E119" s="89"/>
      <c r="F119" s="49"/>
      <c r="G119" s="111"/>
      <c r="H119" s="50"/>
      <c r="I119" s="50"/>
      <c r="J119" s="50"/>
      <c r="K119" s="50"/>
      <c r="L119" s="25"/>
      <c r="M119" s="49"/>
      <c r="N119" s="45"/>
      <c r="O119" s="4" t="s">
        <v>594</v>
      </c>
      <c r="P119" s="4" t="s">
        <v>595</v>
      </c>
      <c r="Q119" s="9">
        <v>0</v>
      </c>
      <c r="R119" s="9">
        <v>56</v>
      </c>
      <c r="S119" s="1" t="s">
        <v>857</v>
      </c>
      <c r="T119" s="9"/>
      <c r="U119" s="9">
        <v>8</v>
      </c>
      <c r="V119" s="9">
        <v>8</v>
      </c>
      <c r="W119" s="3">
        <v>0.13</v>
      </c>
      <c r="X119" s="9">
        <v>56</v>
      </c>
      <c r="Y119" s="1">
        <v>1</v>
      </c>
      <c r="Z119" s="9"/>
      <c r="AA119" s="9"/>
      <c r="AB119" s="9">
        <v>16</v>
      </c>
      <c r="AC119" s="9">
        <v>16</v>
      </c>
      <c r="AD119" s="3">
        <v>0.13</v>
      </c>
      <c r="AE119" s="9">
        <v>16</v>
      </c>
      <c r="AF119" s="9">
        <v>16</v>
      </c>
      <c r="AG119" s="3">
        <v>0.13</v>
      </c>
      <c r="AH119" s="9">
        <v>16</v>
      </c>
      <c r="AI119" s="9">
        <v>16</v>
      </c>
      <c r="AJ119" s="3">
        <v>0.13</v>
      </c>
      <c r="AK119" s="6"/>
      <c r="AL119" s="33">
        <v>25000</v>
      </c>
      <c r="AM119" s="33">
        <v>17900</v>
      </c>
      <c r="AN119" s="8">
        <v>0.71</v>
      </c>
      <c r="AO119" s="6"/>
      <c r="AP119" s="7"/>
      <c r="AQ119" s="6"/>
      <c r="AR119" s="7"/>
      <c r="AS119" s="6"/>
      <c r="AT119" s="32"/>
    </row>
    <row r="120" spans="2:46" ht="79.5" customHeight="1">
      <c r="B120" s="46"/>
      <c r="C120" s="89"/>
      <c r="D120" s="46"/>
      <c r="E120" s="89"/>
      <c r="F120" s="49"/>
      <c r="G120" s="111"/>
      <c r="H120" s="50"/>
      <c r="I120" s="50"/>
      <c r="J120" s="50"/>
      <c r="K120" s="50"/>
      <c r="L120" s="25"/>
      <c r="M120" s="49"/>
      <c r="N120" s="45"/>
      <c r="O120" s="4" t="s">
        <v>443</v>
      </c>
      <c r="P120" s="4" t="s">
        <v>447</v>
      </c>
      <c r="Q120" s="1">
        <v>0</v>
      </c>
      <c r="R120" s="1">
        <v>1</v>
      </c>
      <c r="S120" s="1" t="s">
        <v>858</v>
      </c>
      <c r="T120" s="1"/>
      <c r="U120" s="1">
        <v>1</v>
      </c>
      <c r="V120" s="1">
        <v>1</v>
      </c>
      <c r="W120" s="3">
        <v>0.13</v>
      </c>
      <c r="X120" s="1">
        <v>1</v>
      </c>
      <c r="Y120" s="1">
        <v>1</v>
      </c>
      <c r="Z120" s="1"/>
      <c r="AA120" s="1"/>
      <c r="AB120" s="1">
        <v>1</v>
      </c>
      <c r="AC120" s="1">
        <v>1</v>
      </c>
      <c r="AD120" s="3">
        <v>0.13</v>
      </c>
      <c r="AE120" s="1">
        <v>1</v>
      </c>
      <c r="AF120" s="1">
        <v>1</v>
      </c>
      <c r="AG120" s="3">
        <v>0.13</v>
      </c>
      <c r="AH120" s="1">
        <v>1</v>
      </c>
      <c r="AI120" s="1">
        <v>1</v>
      </c>
      <c r="AJ120" s="3">
        <v>0.13</v>
      </c>
      <c r="AK120" s="6"/>
      <c r="AL120" s="33">
        <v>120000</v>
      </c>
      <c r="AM120" s="33">
        <v>120000</v>
      </c>
      <c r="AN120" s="8">
        <v>1</v>
      </c>
      <c r="AO120" s="6"/>
      <c r="AP120" s="7"/>
      <c r="AQ120" s="6"/>
      <c r="AR120" s="7"/>
      <c r="AS120" s="6"/>
      <c r="AT120" s="32"/>
    </row>
    <row r="121" spans="2:46" ht="36">
      <c r="B121" s="46"/>
      <c r="C121" s="89"/>
      <c r="D121" s="46"/>
      <c r="E121" s="89"/>
      <c r="F121" s="49"/>
      <c r="G121" s="111"/>
      <c r="H121" s="50"/>
      <c r="I121" s="50"/>
      <c r="J121" s="50"/>
      <c r="K121" s="50"/>
      <c r="L121" s="25"/>
      <c r="M121" s="49"/>
      <c r="N121" s="45"/>
      <c r="O121" s="4" t="s">
        <v>405</v>
      </c>
      <c r="P121" s="4" t="s">
        <v>162</v>
      </c>
      <c r="Q121" s="2">
        <v>0</v>
      </c>
      <c r="R121" s="2">
        <v>1</v>
      </c>
      <c r="S121" s="1" t="s">
        <v>859</v>
      </c>
      <c r="T121" s="2"/>
      <c r="U121" s="2">
        <v>1</v>
      </c>
      <c r="V121" s="2">
        <v>1</v>
      </c>
      <c r="W121" s="3">
        <v>0.09</v>
      </c>
      <c r="X121" s="2">
        <v>0</v>
      </c>
      <c r="Y121" s="1">
        <f>+X121/V121*100</f>
        <v>0</v>
      </c>
      <c r="Z121" s="2"/>
      <c r="AA121" s="2"/>
      <c r="AB121" s="2">
        <v>1</v>
      </c>
      <c r="AC121" s="2">
        <v>1</v>
      </c>
      <c r="AD121" s="3">
        <v>0.09</v>
      </c>
      <c r="AE121" s="2">
        <v>1</v>
      </c>
      <c r="AF121" s="2">
        <v>1</v>
      </c>
      <c r="AG121" s="3">
        <v>0.09</v>
      </c>
      <c r="AH121" s="2">
        <v>1</v>
      </c>
      <c r="AI121" s="2">
        <v>1</v>
      </c>
      <c r="AJ121" s="3">
        <v>0.09</v>
      </c>
      <c r="AK121" s="6"/>
      <c r="AL121" s="7"/>
      <c r="AM121" s="7"/>
      <c r="AN121" s="7" t="e">
        <f t="shared" si="4"/>
        <v>#DIV/0!</v>
      </c>
      <c r="AO121" s="6"/>
      <c r="AP121" s="7"/>
      <c r="AQ121" s="6"/>
      <c r="AR121" s="7"/>
      <c r="AS121" s="6"/>
      <c r="AT121" s="32"/>
    </row>
    <row r="122" spans="2:46" ht="61.5" customHeight="1">
      <c r="B122" s="46" t="s">
        <v>16</v>
      </c>
      <c r="C122" s="89"/>
      <c r="D122" s="46" t="s">
        <v>674</v>
      </c>
      <c r="E122" s="89"/>
      <c r="F122" s="49"/>
      <c r="G122" s="111"/>
      <c r="H122" s="50"/>
      <c r="I122" s="50"/>
      <c r="J122" s="50"/>
      <c r="K122" s="50"/>
      <c r="L122" s="25"/>
      <c r="M122" s="49"/>
      <c r="N122" s="45"/>
      <c r="O122" s="4" t="s">
        <v>444</v>
      </c>
      <c r="P122" s="4" t="s">
        <v>212</v>
      </c>
      <c r="Q122" s="7">
        <v>0</v>
      </c>
      <c r="R122" s="7">
        <v>4</v>
      </c>
      <c r="S122" s="1" t="s">
        <v>860</v>
      </c>
      <c r="T122" s="7"/>
      <c r="U122" s="7">
        <v>1</v>
      </c>
      <c r="V122" s="7">
        <v>1</v>
      </c>
      <c r="W122" s="3">
        <v>0.13</v>
      </c>
      <c r="X122" s="7">
        <v>1</v>
      </c>
      <c r="Y122" s="1">
        <v>1</v>
      </c>
      <c r="Z122" s="7"/>
      <c r="AA122" s="7"/>
      <c r="AB122" s="7">
        <v>2</v>
      </c>
      <c r="AC122" s="7">
        <v>2</v>
      </c>
      <c r="AD122" s="3">
        <v>0.13</v>
      </c>
      <c r="AE122" s="7">
        <v>3</v>
      </c>
      <c r="AF122" s="7">
        <v>3</v>
      </c>
      <c r="AG122" s="3">
        <v>0.13</v>
      </c>
      <c r="AH122" s="7">
        <v>4</v>
      </c>
      <c r="AI122" s="7">
        <v>4</v>
      </c>
      <c r="AJ122" s="3">
        <v>0.13</v>
      </c>
      <c r="AK122" s="6"/>
      <c r="AL122" s="7"/>
      <c r="AM122" s="7"/>
      <c r="AN122" s="7" t="e">
        <f t="shared" si="4"/>
        <v>#DIV/0!</v>
      </c>
      <c r="AO122" s="6"/>
      <c r="AP122" s="7"/>
      <c r="AQ122" s="6"/>
      <c r="AR122" s="7"/>
      <c r="AS122" s="6"/>
      <c r="AT122" s="32"/>
    </row>
    <row r="123" spans="2:46" ht="48">
      <c r="B123" s="46"/>
      <c r="C123" s="89"/>
      <c r="D123" s="46"/>
      <c r="E123" s="89"/>
      <c r="F123" s="49"/>
      <c r="G123" s="111"/>
      <c r="H123" s="50"/>
      <c r="I123" s="50"/>
      <c r="J123" s="50"/>
      <c r="K123" s="50"/>
      <c r="L123" s="25"/>
      <c r="M123" s="48"/>
      <c r="N123" s="45"/>
      <c r="O123" s="4" t="s">
        <v>445</v>
      </c>
      <c r="P123" s="4" t="s">
        <v>213</v>
      </c>
      <c r="Q123" s="1">
        <v>0</v>
      </c>
      <c r="R123" s="1">
        <v>1</v>
      </c>
      <c r="S123" s="1" t="s">
        <v>861</v>
      </c>
      <c r="T123" s="1"/>
      <c r="U123" s="1">
        <v>1</v>
      </c>
      <c r="V123" s="1">
        <v>1</v>
      </c>
      <c r="W123" s="3">
        <v>0.13</v>
      </c>
      <c r="X123" s="1">
        <v>0.3</v>
      </c>
      <c r="Y123" s="1">
        <v>0.3</v>
      </c>
      <c r="Z123" s="1"/>
      <c r="AA123" s="1"/>
      <c r="AB123" s="1">
        <v>1</v>
      </c>
      <c r="AC123" s="1">
        <v>1</v>
      </c>
      <c r="AD123" s="3">
        <v>0.13</v>
      </c>
      <c r="AE123" s="1">
        <v>1</v>
      </c>
      <c r="AF123" s="1">
        <v>1</v>
      </c>
      <c r="AG123" s="3">
        <v>0.13</v>
      </c>
      <c r="AH123" s="1">
        <v>1</v>
      </c>
      <c r="AI123" s="1">
        <v>1</v>
      </c>
      <c r="AJ123" s="3">
        <v>0.13</v>
      </c>
      <c r="AK123" s="6"/>
      <c r="AL123" s="33">
        <v>120000</v>
      </c>
      <c r="AM123" s="33">
        <v>60000</v>
      </c>
      <c r="AN123" s="8">
        <v>0.5</v>
      </c>
      <c r="AO123" s="6"/>
      <c r="AP123" s="7"/>
      <c r="AQ123" s="6"/>
      <c r="AR123" s="7"/>
      <c r="AS123" s="6"/>
      <c r="AT123" s="32"/>
    </row>
    <row r="124" spans="2:46" ht="36" customHeight="1">
      <c r="B124" s="46"/>
      <c r="C124" s="89"/>
      <c r="D124" s="46"/>
      <c r="E124" s="89"/>
      <c r="F124" s="49"/>
      <c r="G124" s="111"/>
      <c r="H124" s="50"/>
      <c r="I124" s="50"/>
      <c r="J124" s="50"/>
      <c r="K124" s="50"/>
      <c r="L124" s="25"/>
      <c r="M124" s="10" t="s">
        <v>214</v>
      </c>
      <c r="N124" s="45"/>
      <c r="O124" s="4" t="s">
        <v>596</v>
      </c>
      <c r="P124" s="4" t="s">
        <v>215</v>
      </c>
      <c r="Q124" s="15">
        <v>0.078</v>
      </c>
      <c r="R124" s="1">
        <v>0.6</v>
      </c>
      <c r="S124" s="1" t="s">
        <v>862</v>
      </c>
      <c r="T124" s="1"/>
      <c r="U124" s="1">
        <v>0.2</v>
      </c>
      <c r="V124" s="1">
        <v>0.2</v>
      </c>
      <c r="W124" s="1">
        <v>0.86</v>
      </c>
      <c r="X124" s="1">
        <v>0.36</v>
      </c>
      <c r="Y124" s="1">
        <f>+X124/V124</f>
        <v>1.7999999999999998</v>
      </c>
      <c r="Z124" s="1"/>
      <c r="AA124" s="1"/>
      <c r="AB124" s="1">
        <v>0.32</v>
      </c>
      <c r="AC124" s="1">
        <v>0.12</v>
      </c>
      <c r="AD124" s="1"/>
      <c r="AE124" s="1">
        <v>0.44</v>
      </c>
      <c r="AF124" s="1">
        <v>0.12</v>
      </c>
      <c r="AG124" s="1"/>
      <c r="AH124" s="1">
        <v>0.6</v>
      </c>
      <c r="AI124" s="1">
        <v>0.16</v>
      </c>
      <c r="AJ124" s="1"/>
      <c r="AK124" s="6"/>
      <c r="AL124" s="33">
        <v>267452256</v>
      </c>
      <c r="AM124" s="33">
        <v>143843297</v>
      </c>
      <c r="AN124" s="7">
        <f t="shared" si="4"/>
        <v>185.93306853916175</v>
      </c>
      <c r="AO124" s="6"/>
      <c r="AP124" s="7"/>
      <c r="AQ124" s="6"/>
      <c r="AR124" s="7"/>
      <c r="AS124" s="6"/>
      <c r="AT124" s="32"/>
    </row>
    <row r="125" spans="2:46" ht="48">
      <c r="B125" s="46"/>
      <c r="C125" s="89"/>
      <c r="D125" s="46"/>
      <c r="E125" s="89"/>
      <c r="F125" s="49"/>
      <c r="G125" s="111"/>
      <c r="H125" s="50"/>
      <c r="I125" s="50"/>
      <c r="J125" s="50"/>
      <c r="K125" s="50"/>
      <c r="L125" s="25"/>
      <c r="M125" s="49" t="s">
        <v>216</v>
      </c>
      <c r="N125" s="45"/>
      <c r="O125" s="4" t="s">
        <v>448</v>
      </c>
      <c r="P125" s="4" t="s">
        <v>217</v>
      </c>
      <c r="Q125" s="1">
        <v>0</v>
      </c>
      <c r="R125" s="1">
        <v>1</v>
      </c>
      <c r="S125" s="1" t="s">
        <v>863</v>
      </c>
      <c r="T125" s="1"/>
      <c r="U125" s="1">
        <v>0.3</v>
      </c>
      <c r="V125" s="1">
        <v>0.3</v>
      </c>
      <c r="W125" s="1">
        <v>0.07</v>
      </c>
      <c r="X125" s="1">
        <v>0.6</v>
      </c>
      <c r="Y125" s="1">
        <f>+X125/V125</f>
        <v>2</v>
      </c>
      <c r="Z125" s="1"/>
      <c r="AA125" s="1"/>
      <c r="AB125" s="1">
        <v>0.5</v>
      </c>
      <c r="AC125" s="1">
        <v>0.5</v>
      </c>
      <c r="AD125" s="1">
        <v>0.06</v>
      </c>
      <c r="AE125" s="1">
        <v>0.7</v>
      </c>
      <c r="AF125" s="1">
        <v>0.7</v>
      </c>
      <c r="AG125" s="1">
        <v>0.06</v>
      </c>
      <c r="AH125" s="1">
        <v>1</v>
      </c>
      <c r="AI125" s="1">
        <v>1</v>
      </c>
      <c r="AJ125" s="1">
        <v>0.06</v>
      </c>
      <c r="AK125" s="6"/>
      <c r="AL125" s="59">
        <v>382195000</v>
      </c>
      <c r="AM125" s="59">
        <v>336248150</v>
      </c>
      <c r="AN125" s="41">
        <v>0.88</v>
      </c>
      <c r="AO125" s="6"/>
      <c r="AP125" s="7"/>
      <c r="AQ125" s="6"/>
      <c r="AR125" s="7"/>
      <c r="AS125" s="6"/>
      <c r="AT125" s="32"/>
    </row>
    <row r="126" spans="2:46" ht="36">
      <c r="B126" s="46"/>
      <c r="C126" s="89"/>
      <c r="D126" s="46"/>
      <c r="E126" s="89"/>
      <c r="F126" s="49"/>
      <c r="G126" s="111"/>
      <c r="H126" s="50"/>
      <c r="I126" s="50"/>
      <c r="J126" s="50"/>
      <c r="K126" s="50"/>
      <c r="L126" s="25"/>
      <c r="M126" s="49"/>
      <c r="N126" s="45"/>
      <c r="O126" s="4" t="s">
        <v>449</v>
      </c>
      <c r="P126" s="4" t="s">
        <v>218</v>
      </c>
      <c r="Q126" s="2">
        <v>0</v>
      </c>
      <c r="R126" s="2">
        <v>1</v>
      </c>
      <c r="S126" s="1" t="s">
        <v>864</v>
      </c>
      <c r="T126" s="2"/>
      <c r="U126" s="1">
        <v>0.3</v>
      </c>
      <c r="V126" s="2">
        <v>1</v>
      </c>
      <c r="W126" s="1">
        <v>0.07</v>
      </c>
      <c r="X126" s="2">
        <v>0</v>
      </c>
      <c r="Y126" s="1">
        <v>0</v>
      </c>
      <c r="Z126" s="2"/>
      <c r="AA126" s="2"/>
      <c r="AB126" s="2">
        <v>1</v>
      </c>
      <c r="AC126" s="2">
        <v>1</v>
      </c>
      <c r="AD126" s="1">
        <v>0.07</v>
      </c>
      <c r="AE126" s="2">
        <v>1</v>
      </c>
      <c r="AF126" s="2"/>
      <c r="AG126" s="1">
        <v>0.07</v>
      </c>
      <c r="AH126" s="2">
        <v>1</v>
      </c>
      <c r="AI126" s="2">
        <v>1</v>
      </c>
      <c r="AJ126" s="1">
        <v>0.07</v>
      </c>
      <c r="AK126" s="6"/>
      <c r="AL126" s="60"/>
      <c r="AM126" s="60"/>
      <c r="AN126" s="39"/>
      <c r="AO126" s="6"/>
      <c r="AP126" s="7"/>
      <c r="AQ126" s="6"/>
      <c r="AR126" s="7"/>
      <c r="AS126" s="6"/>
      <c r="AT126" s="32"/>
    </row>
    <row r="127" spans="2:46" ht="48">
      <c r="B127" s="46"/>
      <c r="C127" s="89"/>
      <c r="D127" s="46"/>
      <c r="E127" s="89"/>
      <c r="F127" s="49"/>
      <c r="G127" s="111"/>
      <c r="H127" s="50"/>
      <c r="I127" s="50"/>
      <c r="J127" s="50"/>
      <c r="K127" s="50"/>
      <c r="L127" s="25"/>
      <c r="M127" s="49"/>
      <c r="N127" s="45"/>
      <c r="O127" s="4" t="s">
        <v>450</v>
      </c>
      <c r="P127" s="4" t="s">
        <v>219</v>
      </c>
      <c r="Q127" s="2">
        <v>1</v>
      </c>
      <c r="R127" s="2">
        <v>10</v>
      </c>
      <c r="S127" s="1" t="s">
        <v>865</v>
      </c>
      <c r="T127" s="2"/>
      <c r="U127" s="1">
        <v>0.3</v>
      </c>
      <c r="V127" s="2">
        <v>3</v>
      </c>
      <c r="W127" s="1">
        <v>0.07</v>
      </c>
      <c r="X127" s="2">
        <v>7</v>
      </c>
      <c r="Y127" s="1">
        <v>2.3</v>
      </c>
      <c r="Z127" s="2"/>
      <c r="AA127" s="2"/>
      <c r="AB127" s="2">
        <v>5</v>
      </c>
      <c r="AC127" s="2">
        <v>5</v>
      </c>
      <c r="AD127" s="1">
        <v>0.07</v>
      </c>
      <c r="AE127" s="2">
        <v>7</v>
      </c>
      <c r="AF127" s="2">
        <v>7</v>
      </c>
      <c r="AG127" s="1">
        <v>0.07</v>
      </c>
      <c r="AH127" s="2">
        <v>10</v>
      </c>
      <c r="AI127" s="2">
        <v>10</v>
      </c>
      <c r="AJ127" s="1">
        <v>0.07</v>
      </c>
      <c r="AK127" s="6"/>
      <c r="AL127" s="60"/>
      <c r="AM127" s="60"/>
      <c r="AN127" s="39"/>
      <c r="AO127" s="6"/>
      <c r="AP127" s="7"/>
      <c r="AQ127" s="6"/>
      <c r="AR127" s="7"/>
      <c r="AS127" s="6"/>
      <c r="AT127" s="32"/>
    </row>
    <row r="128" spans="2:46" ht="36">
      <c r="B128" s="46"/>
      <c r="C128" s="89"/>
      <c r="D128" s="46"/>
      <c r="E128" s="89"/>
      <c r="F128" s="49"/>
      <c r="G128" s="111"/>
      <c r="H128" s="50"/>
      <c r="I128" s="50"/>
      <c r="J128" s="50"/>
      <c r="K128" s="50"/>
      <c r="L128" s="25"/>
      <c r="M128" s="49"/>
      <c r="N128" s="45"/>
      <c r="O128" s="4" t="s">
        <v>451</v>
      </c>
      <c r="P128" s="4" t="s">
        <v>220</v>
      </c>
      <c r="Q128" s="1">
        <v>0.52</v>
      </c>
      <c r="R128" s="1">
        <v>0.8</v>
      </c>
      <c r="S128" s="1" t="s">
        <v>866</v>
      </c>
      <c r="T128" s="1"/>
      <c r="U128" s="1">
        <v>0.57</v>
      </c>
      <c r="V128" s="1">
        <v>0.57</v>
      </c>
      <c r="W128" s="1">
        <v>0.15</v>
      </c>
      <c r="X128" s="1">
        <v>0.86</v>
      </c>
      <c r="Y128" s="1">
        <f>+X128/V128</f>
        <v>1.5087719298245614</v>
      </c>
      <c r="Z128" s="1"/>
      <c r="AA128" s="1"/>
      <c r="AB128" s="1">
        <v>0.67</v>
      </c>
      <c r="AC128" s="1">
        <v>0.67</v>
      </c>
      <c r="AD128" s="1">
        <v>0.12</v>
      </c>
      <c r="AE128" s="1">
        <v>0.75</v>
      </c>
      <c r="AF128" s="1">
        <v>0.75</v>
      </c>
      <c r="AG128" s="1">
        <v>0.12</v>
      </c>
      <c r="AH128" s="1">
        <v>0.8</v>
      </c>
      <c r="AI128" s="1">
        <v>0.8</v>
      </c>
      <c r="AJ128" s="1">
        <v>0.12</v>
      </c>
      <c r="AK128" s="6"/>
      <c r="AL128" s="60"/>
      <c r="AM128" s="60"/>
      <c r="AN128" s="39"/>
      <c r="AO128" s="6"/>
      <c r="AP128" s="7"/>
      <c r="AQ128" s="6"/>
      <c r="AR128" s="7"/>
      <c r="AS128" s="6"/>
      <c r="AT128" s="32"/>
    </row>
    <row r="129" spans="2:46" ht="24">
      <c r="B129" s="46" t="s">
        <v>16</v>
      </c>
      <c r="C129" s="89"/>
      <c r="D129" s="46" t="s">
        <v>674</v>
      </c>
      <c r="E129" s="89"/>
      <c r="F129" s="49"/>
      <c r="G129" s="111"/>
      <c r="H129" s="50"/>
      <c r="I129" s="50"/>
      <c r="J129" s="50"/>
      <c r="K129" s="50"/>
      <c r="L129" s="25"/>
      <c r="M129" s="49"/>
      <c r="N129" s="45"/>
      <c r="O129" s="4" t="s">
        <v>452</v>
      </c>
      <c r="P129" s="4" t="s">
        <v>221</v>
      </c>
      <c r="Q129" s="2">
        <v>180</v>
      </c>
      <c r="R129" s="2">
        <v>980</v>
      </c>
      <c r="S129" s="1" t="s">
        <v>867</v>
      </c>
      <c r="T129" s="2"/>
      <c r="U129" s="2">
        <v>200</v>
      </c>
      <c r="V129" s="2">
        <v>200</v>
      </c>
      <c r="W129" s="1">
        <v>0.07</v>
      </c>
      <c r="X129" s="2">
        <v>211</v>
      </c>
      <c r="Y129" s="1">
        <f>+X129/V129</f>
        <v>1.055</v>
      </c>
      <c r="Z129" s="2"/>
      <c r="AA129" s="2"/>
      <c r="AB129" s="2">
        <v>200</v>
      </c>
      <c r="AC129" s="2">
        <v>200</v>
      </c>
      <c r="AD129" s="1">
        <v>0.07</v>
      </c>
      <c r="AE129" s="2">
        <v>200</v>
      </c>
      <c r="AF129" s="2">
        <v>200</v>
      </c>
      <c r="AG129" s="1">
        <v>0.07</v>
      </c>
      <c r="AH129" s="2">
        <v>200</v>
      </c>
      <c r="AI129" s="2">
        <v>200</v>
      </c>
      <c r="AJ129" s="1">
        <v>0.07</v>
      </c>
      <c r="AK129" s="6"/>
      <c r="AL129" s="60"/>
      <c r="AM129" s="60"/>
      <c r="AN129" s="39"/>
      <c r="AO129" s="6"/>
      <c r="AP129" s="7"/>
      <c r="AQ129" s="6"/>
      <c r="AR129" s="7"/>
      <c r="AS129" s="6"/>
      <c r="AT129" s="32"/>
    </row>
    <row r="130" spans="2:46" ht="48">
      <c r="B130" s="46"/>
      <c r="C130" s="89"/>
      <c r="D130" s="46"/>
      <c r="E130" s="89"/>
      <c r="F130" s="49"/>
      <c r="G130" s="111"/>
      <c r="H130" s="50"/>
      <c r="I130" s="50"/>
      <c r="J130" s="50"/>
      <c r="K130" s="50"/>
      <c r="L130" s="25"/>
      <c r="M130" s="49"/>
      <c r="N130" s="45"/>
      <c r="O130" s="4" t="s">
        <v>453</v>
      </c>
      <c r="P130" s="4" t="s">
        <v>222</v>
      </c>
      <c r="Q130" s="2">
        <v>0</v>
      </c>
      <c r="R130" s="2">
        <v>6</v>
      </c>
      <c r="S130" s="1" t="s">
        <v>868</v>
      </c>
      <c r="T130" s="2"/>
      <c r="U130" s="2">
        <v>1</v>
      </c>
      <c r="V130" s="2">
        <v>1</v>
      </c>
      <c r="W130" s="1">
        <v>0.07</v>
      </c>
      <c r="X130" s="2">
        <v>1</v>
      </c>
      <c r="Y130" s="1">
        <f>+X130/V130</f>
        <v>1</v>
      </c>
      <c r="Z130" s="2"/>
      <c r="AA130" s="2"/>
      <c r="AB130" s="2">
        <v>1</v>
      </c>
      <c r="AC130" s="2">
        <v>1</v>
      </c>
      <c r="AD130" s="1">
        <v>0.07</v>
      </c>
      <c r="AE130" s="2">
        <v>2</v>
      </c>
      <c r="AF130" s="2">
        <v>2</v>
      </c>
      <c r="AG130" s="1">
        <v>0.07</v>
      </c>
      <c r="AH130" s="2">
        <v>2</v>
      </c>
      <c r="AI130" s="2">
        <v>2</v>
      </c>
      <c r="AJ130" s="1">
        <v>0.07</v>
      </c>
      <c r="AK130" s="6"/>
      <c r="AL130" s="60"/>
      <c r="AM130" s="60"/>
      <c r="AN130" s="39"/>
      <c r="AO130" s="6"/>
      <c r="AP130" s="7"/>
      <c r="AQ130" s="6"/>
      <c r="AR130" s="7"/>
      <c r="AS130" s="6"/>
      <c r="AT130" s="32"/>
    </row>
    <row r="131" spans="2:46" ht="48">
      <c r="B131" s="46"/>
      <c r="C131" s="89"/>
      <c r="D131" s="46"/>
      <c r="E131" s="89"/>
      <c r="F131" s="49"/>
      <c r="G131" s="111"/>
      <c r="H131" s="50"/>
      <c r="I131" s="50"/>
      <c r="J131" s="50"/>
      <c r="K131" s="50"/>
      <c r="L131" s="25"/>
      <c r="M131" s="49"/>
      <c r="N131" s="45"/>
      <c r="O131" s="4" t="s">
        <v>454</v>
      </c>
      <c r="P131" s="4" t="s">
        <v>223</v>
      </c>
      <c r="Q131" s="2">
        <v>0</v>
      </c>
      <c r="R131" s="2">
        <v>10</v>
      </c>
      <c r="S131" s="1" t="s">
        <v>869</v>
      </c>
      <c r="T131" s="2"/>
      <c r="U131" s="2">
        <v>2</v>
      </c>
      <c r="V131" s="2">
        <v>2</v>
      </c>
      <c r="W131" s="1">
        <v>0.07</v>
      </c>
      <c r="X131" s="2">
        <v>0</v>
      </c>
      <c r="Y131" s="1">
        <v>0.5</v>
      </c>
      <c r="Z131" s="2"/>
      <c r="AA131" s="2"/>
      <c r="AB131" s="2">
        <v>2</v>
      </c>
      <c r="AC131" s="2">
        <v>2</v>
      </c>
      <c r="AD131" s="1">
        <v>0.07</v>
      </c>
      <c r="AE131" s="2">
        <v>3</v>
      </c>
      <c r="AF131" s="2">
        <v>3</v>
      </c>
      <c r="AG131" s="1">
        <v>0.07</v>
      </c>
      <c r="AH131" s="2">
        <v>3</v>
      </c>
      <c r="AI131" s="2">
        <v>3</v>
      </c>
      <c r="AJ131" s="1">
        <v>0.07</v>
      </c>
      <c r="AK131" s="6"/>
      <c r="AL131" s="60"/>
      <c r="AM131" s="60"/>
      <c r="AN131" s="39"/>
      <c r="AO131" s="6"/>
      <c r="AP131" s="7"/>
      <c r="AQ131" s="6"/>
      <c r="AR131" s="7"/>
      <c r="AS131" s="6"/>
      <c r="AT131" s="32"/>
    </row>
    <row r="132" spans="2:46" ht="36">
      <c r="B132" s="46"/>
      <c r="C132" s="89"/>
      <c r="D132" s="46"/>
      <c r="E132" s="89"/>
      <c r="F132" s="49"/>
      <c r="G132" s="111"/>
      <c r="H132" s="50"/>
      <c r="I132" s="50"/>
      <c r="J132" s="50"/>
      <c r="K132" s="50"/>
      <c r="L132" s="25"/>
      <c r="M132" s="49"/>
      <c r="N132" s="45"/>
      <c r="O132" s="4" t="s">
        <v>224</v>
      </c>
      <c r="P132" s="4" t="s">
        <v>458</v>
      </c>
      <c r="Q132" s="1">
        <v>0.29</v>
      </c>
      <c r="R132" s="1">
        <v>0.24</v>
      </c>
      <c r="S132" s="1" t="s">
        <v>870</v>
      </c>
      <c r="T132" s="1"/>
      <c r="U132" s="1">
        <v>0.27</v>
      </c>
      <c r="V132" s="1">
        <v>0.27</v>
      </c>
      <c r="W132" s="1">
        <v>0.15</v>
      </c>
      <c r="X132" s="1">
        <v>0.269</v>
      </c>
      <c r="Y132" s="1">
        <v>1</v>
      </c>
      <c r="Z132" s="1"/>
      <c r="AA132" s="1"/>
      <c r="AB132" s="1">
        <v>0.26</v>
      </c>
      <c r="AC132" s="1">
        <v>0.26</v>
      </c>
      <c r="AD132" s="1">
        <v>0.12</v>
      </c>
      <c r="AE132" s="1">
        <v>0.25</v>
      </c>
      <c r="AF132" s="1">
        <v>0.25</v>
      </c>
      <c r="AG132" s="1">
        <v>0.12</v>
      </c>
      <c r="AH132" s="1">
        <v>0.24</v>
      </c>
      <c r="AI132" s="1">
        <v>0.24</v>
      </c>
      <c r="AJ132" s="1">
        <v>0.12</v>
      </c>
      <c r="AK132" s="6"/>
      <c r="AL132" s="60"/>
      <c r="AM132" s="60"/>
      <c r="AN132" s="39"/>
      <c r="AO132" s="6"/>
      <c r="AP132" s="7"/>
      <c r="AQ132" s="6"/>
      <c r="AR132" s="7"/>
      <c r="AS132" s="6"/>
      <c r="AT132" s="32"/>
    </row>
    <row r="133" spans="2:46" ht="24">
      <c r="B133" s="46"/>
      <c r="C133" s="89"/>
      <c r="D133" s="46"/>
      <c r="E133" s="89"/>
      <c r="F133" s="49"/>
      <c r="G133" s="111"/>
      <c r="H133" s="50"/>
      <c r="I133" s="50"/>
      <c r="J133" s="50"/>
      <c r="K133" s="50"/>
      <c r="L133" s="25"/>
      <c r="M133" s="49"/>
      <c r="N133" s="45"/>
      <c r="O133" s="4" t="s">
        <v>455</v>
      </c>
      <c r="P133" s="4" t="s">
        <v>459</v>
      </c>
      <c r="Q133" s="7">
        <v>2</v>
      </c>
      <c r="R133" s="2">
        <v>8</v>
      </c>
      <c r="S133" s="1" t="s">
        <v>871</v>
      </c>
      <c r="T133" s="2"/>
      <c r="U133" s="2">
        <v>2</v>
      </c>
      <c r="V133" s="2">
        <v>2</v>
      </c>
      <c r="W133" s="1">
        <v>0.07</v>
      </c>
      <c r="X133" s="2">
        <v>0</v>
      </c>
      <c r="Y133" s="1">
        <f>+X133/V133*100</f>
        <v>0</v>
      </c>
      <c r="Z133" s="2"/>
      <c r="AA133" s="2"/>
      <c r="AB133" s="2">
        <v>2</v>
      </c>
      <c r="AC133" s="2">
        <v>2</v>
      </c>
      <c r="AD133" s="1">
        <v>0.07</v>
      </c>
      <c r="AE133" s="2">
        <v>2</v>
      </c>
      <c r="AF133" s="2">
        <v>2</v>
      </c>
      <c r="AG133" s="1">
        <v>0.07</v>
      </c>
      <c r="AH133" s="2">
        <v>2</v>
      </c>
      <c r="AI133" s="2">
        <v>2</v>
      </c>
      <c r="AJ133" s="1">
        <v>0.07</v>
      </c>
      <c r="AK133" s="6"/>
      <c r="AL133" s="60"/>
      <c r="AM133" s="60"/>
      <c r="AN133" s="39"/>
      <c r="AO133" s="6"/>
      <c r="AP133" s="7"/>
      <c r="AQ133" s="6"/>
      <c r="AR133" s="7"/>
      <c r="AS133" s="6"/>
      <c r="AT133" s="32"/>
    </row>
    <row r="134" spans="2:46" ht="36">
      <c r="B134" s="46"/>
      <c r="C134" s="89"/>
      <c r="D134" s="46"/>
      <c r="E134" s="89"/>
      <c r="F134" s="49"/>
      <c r="G134" s="111"/>
      <c r="H134" s="50"/>
      <c r="I134" s="50"/>
      <c r="J134" s="50"/>
      <c r="K134" s="50"/>
      <c r="L134" s="25"/>
      <c r="M134" s="49"/>
      <c r="N134" s="45"/>
      <c r="O134" s="4" t="s">
        <v>225</v>
      </c>
      <c r="P134" s="4" t="s">
        <v>460</v>
      </c>
      <c r="Q134" s="1">
        <v>0.9</v>
      </c>
      <c r="R134" s="1">
        <v>0.97</v>
      </c>
      <c r="S134" s="1" t="s">
        <v>872</v>
      </c>
      <c r="T134" s="1"/>
      <c r="U134" s="1">
        <v>0.93</v>
      </c>
      <c r="V134" s="1">
        <v>0.93</v>
      </c>
      <c r="W134" s="1">
        <v>0.07</v>
      </c>
      <c r="X134" s="1">
        <v>0.93</v>
      </c>
      <c r="Y134" s="1">
        <v>1</v>
      </c>
      <c r="Z134" s="1"/>
      <c r="AA134" s="1"/>
      <c r="AB134" s="1">
        <v>0.95</v>
      </c>
      <c r="AC134" s="1">
        <v>0.95</v>
      </c>
      <c r="AD134" s="1">
        <v>0.07</v>
      </c>
      <c r="AE134" s="1">
        <v>0.96</v>
      </c>
      <c r="AF134" s="1">
        <v>0.96</v>
      </c>
      <c r="AG134" s="1">
        <v>0.07</v>
      </c>
      <c r="AH134" s="1">
        <v>0.97</v>
      </c>
      <c r="AI134" s="1">
        <v>0.97</v>
      </c>
      <c r="AJ134" s="1">
        <v>0.07</v>
      </c>
      <c r="AK134" s="6"/>
      <c r="AL134" s="60"/>
      <c r="AM134" s="60"/>
      <c r="AN134" s="39"/>
      <c r="AO134" s="6"/>
      <c r="AP134" s="7"/>
      <c r="AQ134" s="6"/>
      <c r="AR134" s="7"/>
      <c r="AS134" s="6"/>
      <c r="AT134" s="32"/>
    </row>
    <row r="135" spans="2:46" ht="36">
      <c r="B135" s="46"/>
      <c r="C135" s="89"/>
      <c r="D135" s="46"/>
      <c r="E135" s="89"/>
      <c r="F135" s="49"/>
      <c r="G135" s="111"/>
      <c r="H135" s="50"/>
      <c r="I135" s="50"/>
      <c r="J135" s="50"/>
      <c r="K135" s="50"/>
      <c r="L135" s="25"/>
      <c r="M135" s="49"/>
      <c r="N135" s="45"/>
      <c r="O135" s="4" t="s">
        <v>456</v>
      </c>
      <c r="P135" s="4" t="s">
        <v>227</v>
      </c>
      <c r="Q135" s="1">
        <v>0</v>
      </c>
      <c r="R135" s="1">
        <v>1</v>
      </c>
      <c r="S135" s="1" t="s">
        <v>873</v>
      </c>
      <c r="T135" s="1"/>
      <c r="U135" s="1">
        <v>0</v>
      </c>
      <c r="V135" s="1">
        <v>0</v>
      </c>
      <c r="W135" s="1">
        <v>0</v>
      </c>
      <c r="X135" s="2">
        <v>26</v>
      </c>
      <c r="Y135" s="1">
        <v>0.0353</v>
      </c>
      <c r="Z135" s="1"/>
      <c r="AA135" s="1"/>
      <c r="AB135" s="1">
        <v>1</v>
      </c>
      <c r="AC135" s="1">
        <v>1</v>
      </c>
      <c r="AD135" s="1">
        <v>0.07</v>
      </c>
      <c r="AE135" s="1">
        <v>0</v>
      </c>
      <c r="AF135" s="1">
        <v>0</v>
      </c>
      <c r="AG135" s="1">
        <v>0.07</v>
      </c>
      <c r="AH135" s="1">
        <v>0</v>
      </c>
      <c r="AI135" s="1">
        <v>0</v>
      </c>
      <c r="AJ135" s="1">
        <v>0.07</v>
      </c>
      <c r="AK135" s="6"/>
      <c r="AL135" s="60"/>
      <c r="AM135" s="60"/>
      <c r="AN135" s="39"/>
      <c r="AO135" s="6"/>
      <c r="AP135" s="7"/>
      <c r="AQ135" s="6"/>
      <c r="AR135" s="7"/>
      <c r="AS135" s="6"/>
      <c r="AT135" s="32"/>
    </row>
    <row r="136" spans="2:46" ht="60">
      <c r="B136" s="46"/>
      <c r="C136" s="89"/>
      <c r="D136" s="46"/>
      <c r="E136" s="89"/>
      <c r="F136" s="49"/>
      <c r="G136" s="111"/>
      <c r="H136" s="50"/>
      <c r="I136" s="50"/>
      <c r="J136" s="50"/>
      <c r="K136" s="50"/>
      <c r="L136" s="25"/>
      <c r="M136" s="49"/>
      <c r="N136" s="45"/>
      <c r="O136" s="4" t="s">
        <v>457</v>
      </c>
      <c r="P136" s="4" t="s">
        <v>461</v>
      </c>
      <c r="Q136" s="1">
        <v>1</v>
      </c>
      <c r="R136" s="1">
        <v>1</v>
      </c>
      <c r="S136" s="1" t="s">
        <v>874</v>
      </c>
      <c r="T136" s="1"/>
      <c r="U136" s="1">
        <v>1</v>
      </c>
      <c r="V136" s="1">
        <v>1</v>
      </c>
      <c r="W136" s="1">
        <v>0.07</v>
      </c>
      <c r="X136" s="1">
        <v>1</v>
      </c>
      <c r="Y136" s="1">
        <v>1</v>
      </c>
      <c r="Z136" s="1"/>
      <c r="AA136" s="1"/>
      <c r="AB136" s="1">
        <v>1</v>
      </c>
      <c r="AC136" s="1">
        <v>1</v>
      </c>
      <c r="AD136" s="1">
        <v>0.07</v>
      </c>
      <c r="AE136" s="1">
        <v>1</v>
      </c>
      <c r="AF136" s="1">
        <v>1</v>
      </c>
      <c r="AG136" s="1">
        <v>0.07</v>
      </c>
      <c r="AH136" s="1">
        <v>1</v>
      </c>
      <c r="AI136" s="1">
        <v>1</v>
      </c>
      <c r="AJ136" s="1">
        <v>0.07</v>
      </c>
      <c r="AK136" s="6"/>
      <c r="AL136" s="60"/>
      <c r="AM136" s="60"/>
      <c r="AN136" s="39"/>
      <c r="AO136" s="6"/>
      <c r="AP136" s="7"/>
      <c r="AQ136" s="6"/>
      <c r="AR136" s="7"/>
      <c r="AS136" s="6"/>
      <c r="AT136" s="32"/>
    </row>
    <row r="137" spans="2:46" ht="48">
      <c r="B137" s="46"/>
      <c r="C137" s="89"/>
      <c r="D137" s="46"/>
      <c r="E137" s="89"/>
      <c r="F137" s="49"/>
      <c r="G137" s="111"/>
      <c r="H137" s="50"/>
      <c r="I137" s="50"/>
      <c r="J137" s="50"/>
      <c r="K137" s="50"/>
      <c r="L137" s="25"/>
      <c r="M137" s="49"/>
      <c r="N137" s="45"/>
      <c r="O137" s="4" t="s">
        <v>226</v>
      </c>
      <c r="P137" s="4" t="s">
        <v>228</v>
      </c>
      <c r="Q137" s="1">
        <v>0.3</v>
      </c>
      <c r="R137" s="1">
        <v>0.5</v>
      </c>
      <c r="S137" s="1" t="s">
        <v>875</v>
      </c>
      <c r="T137" s="1"/>
      <c r="U137" s="1">
        <v>0.3</v>
      </c>
      <c r="V137" s="1">
        <v>0.3</v>
      </c>
      <c r="W137" s="1">
        <v>0.07</v>
      </c>
      <c r="X137" s="1">
        <v>0.3</v>
      </c>
      <c r="Y137" s="1">
        <v>1</v>
      </c>
      <c r="Z137" s="1"/>
      <c r="AA137" s="1"/>
      <c r="AB137" s="1">
        <v>0.35</v>
      </c>
      <c r="AC137" s="1">
        <v>0.35</v>
      </c>
      <c r="AD137" s="1">
        <v>0.07</v>
      </c>
      <c r="AE137" s="1">
        <v>0.4</v>
      </c>
      <c r="AF137" s="1">
        <v>0.4</v>
      </c>
      <c r="AG137" s="1">
        <v>0.07</v>
      </c>
      <c r="AH137" s="1">
        <v>0.5</v>
      </c>
      <c r="AI137" s="1">
        <v>0.5</v>
      </c>
      <c r="AJ137" s="1">
        <v>0.07</v>
      </c>
      <c r="AK137" s="6"/>
      <c r="AL137" s="61"/>
      <c r="AM137" s="61"/>
      <c r="AN137" s="40"/>
      <c r="AO137" s="6"/>
      <c r="AP137" s="7"/>
      <c r="AQ137" s="6"/>
      <c r="AR137" s="7"/>
      <c r="AS137" s="6"/>
      <c r="AT137" s="32"/>
    </row>
    <row r="138" spans="2:46" ht="36" customHeight="1">
      <c r="B138" s="46"/>
      <c r="C138" s="89"/>
      <c r="D138" s="46"/>
      <c r="E138" s="89"/>
      <c r="F138" s="49"/>
      <c r="G138" s="111"/>
      <c r="H138" s="50"/>
      <c r="I138" s="50"/>
      <c r="J138" s="50"/>
      <c r="K138" s="50"/>
      <c r="L138" s="25"/>
      <c r="M138" s="47" t="s">
        <v>462</v>
      </c>
      <c r="N138" s="45"/>
      <c r="O138" s="4" t="s">
        <v>597</v>
      </c>
      <c r="P138" s="4" t="s">
        <v>463</v>
      </c>
      <c r="Q138" s="2">
        <v>0</v>
      </c>
      <c r="R138" s="2">
        <v>1</v>
      </c>
      <c r="S138" s="1" t="s">
        <v>876</v>
      </c>
      <c r="T138" s="2"/>
      <c r="U138" s="2">
        <v>0</v>
      </c>
      <c r="V138" s="2">
        <v>0</v>
      </c>
      <c r="W138" s="8">
        <v>0.25</v>
      </c>
      <c r="X138" s="2"/>
      <c r="Y138" s="1" t="e">
        <f>+X138/V138*100</f>
        <v>#DIV/0!</v>
      </c>
      <c r="Z138" s="2"/>
      <c r="AA138" s="2"/>
      <c r="AB138" s="2">
        <v>1</v>
      </c>
      <c r="AC138" s="2">
        <v>1</v>
      </c>
      <c r="AD138" s="8">
        <v>0.25</v>
      </c>
      <c r="AE138" s="2">
        <v>0</v>
      </c>
      <c r="AF138" s="2">
        <v>0</v>
      </c>
      <c r="AG138" s="8">
        <v>0.25</v>
      </c>
      <c r="AH138" s="2">
        <v>0</v>
      </c>
      <c r="AI138" s="2">
        <v>0</v>
      </c>
      <c r="AJ138" s="8">
        <v>0.25</v>
      </c>
      <c r="AK138" s="6"/>
      <c r="AL138" s="7"/>
      <c r="AM138" s="7"/>
      <c r="AN138" s="7" t="e">
        <f>+AL138/AM138*100</f>
        <v>#DIV/0!</v>
      </c>
      <c r="AO138" s="6"/>
      <c r="AP138" s="7"/>
      <c r="AQ138" s="6"/>
      <c r="AR138" s="7"/>
      <c r="AS138" s="6"/>
      <c r="AT138" s="32"/>
    </row>
    <row r="139" spans="2:46" ht="30" customHeight="1">
      <c r="B139" s="46"/>
      <c r="C139" s="89"/>
      <c r="D139" s="46"/>
      <c r="E139" s="89"/>
      <c r="F139" s="49"/>
      <c r="G139" s="111"/>
      <c r="H139" s="50"/>
      <c r="I139" s="50"/>
      <c r="J139" s="50"/>
      <c r="K139" s="50"/>
      <c r="L139" s="25"/>
      <c r="M139" s="49"/>
      <c r="N139" s="45"/>
      <c r="O139" s="4" t="s">
        <v>464</v>
      </c>
      <c r="P139" s="1">
        <v>0</v>
      </c>
      <c r="Q139" s="2">
        <v>0</v>
      </c>
      <c r="R139" s="2">
        <v>1</v>
      </c>
      <c r="S139" s="1" t="s">
        <v>876</v>
      </c>
      <c r="T139" s="2"/>
      <c r="U139" s="2">
        <v>0</v>
      </c>
      <c r="V139" s="2">
        <v>0</v>
      </c>
      <c r="W139" s="8">
        <v>0.25</v>
      </c>
      <c r="X139" s="3">
        <v>0.25</v>
      </c>
      <c r="Y139" s="8">
        <v>0.25</v>
      </c>
      <c r="Z139" s="2"/>
      <c r="AA139" s="2"/>
      <c r="AB139" s="2">
        <v>1</v>
      </c>
      <c r="AC139" s="2">
        <v>1</v>
      </c>
      <c r="AD139" s="8">
        <v>0.25</v>
      </c>
      <c r="AE139" s="2">
        <v>0</v>
      </c>
      <c r="AF139" s="2">
        <v>0</v>
      </c>
      <c r="AG139" s="8">
        <v>0.25</v>
      </c>
      <c r="AH139" s="2">
        <v>0</v>
      </c>
      <c r="AI139" s="2">
        <v>0</v>
      </c>
      <c r="AJ139" s="8">
        <v>0.25</v>
      </c>
      <c r="AL139" s="38">
        <v>32704158</v>
      </c>
      <c r="AM139" s="59">
        <v>29862460</v>
      </c>
      <c r="AN139" s="163">
        <f>+AM139/AL139*100</f>
        <v>91.31089692020201</v>
      </c>
      <c r="AO139" s="6"/>
      <c r="AP139" s="7"/>
      <c r="AQ139" s="6"/>
      <c r="AR139" s="7"/>
      <c r="AS139" s="6"/>
      <c r="AT139" s="32"/>
    </row>
    <row r="140" spans="2:46" ht="36">
      <c r="B140" s="46"/>
      <c r="C140" s="89"/>
      <c r="D140" s="46"/>
      <c r="E140" s="89"/>
      <c r="F140" s="49"/>
      <c r="G140" s="111"/>
      <c r="H140" s="50"/>
      <c r="I140" s="50"/>
      <c r="J140" s="50"/>
      <c r="K140" s="50"/>
      <c r="L140" s="25"/>
      <c r="M140" s="49"/>
      <c r="N140" s="45"/>
      <c r="O140" s="4" t="s">
        <v>598</v>
      </c>
      <c r="P140" s="1">
        <v>0.2</v>
      </c>
      <c r="Q140" s="1">
        <v>0.8</v>
      </c>
      <c r="R140" s="1">
        <v>1</v>
      </c>
      <c r="S140" s="1"/>
      <c r="T140" s="1">
        <v>0.4</v>
      </c>
      <c r="U140" s="1">
        <v>0.4</v>
      </c>
      <c r="V140" s="8">
        <v>0.06</v>
      </c>
      <c r="W140" s="1">
        <v>0.35</v>
      </c>
      <c r="X140" s="1">
        <f>+W140/U140</f>
        <v>0.8749999999999999</v>
      </c>
      <c r="Y140" s="1"/>
      <c r="Z140" s="1"/>
      <c r="AA140" s="1">
        <v>0.5</v>
      </c>
      <c r="AB140" s="1">
        <v>0.5</v>
      </c>
      <c r="AC140" s="8">
        <v>0.06</v>
      </c>
      <c r="AD140" s="1">
        <v>0.6</v>
      </c>
      <c r="AE140" s="1">
        <v>0.6</v>
      </c>
      <c r="AF140" s="8">
        <v>0.06</v>
      </c>
      <c r="AG140" s="1">
        <v>0.7</v>
      </c>
      <c r="AH140" s="1">
        <v>0.7</v>
      </c>
      <c r="AI140" s="8">
        <v>0.06</v>
      </c>
      <c r="AJ140" s="6"/>
      <c r="AK140" s="164"/>
      <c r="AL140" s="54"/>
      <c r="AM140" s="60"/>
      <c r="AN140" s="165"/>
      <c r="AO140" s="6"/>
      <c r="AP140" s="7"/>
      <c r="AQ140" s="6"/>
      <c r="AR140" s="7"/>
      <c r="AS140" s="6"/>
      <c r="AT140" s="32"/>
    </row>
    <row r="141" spans="2:46" ht="12">
      <c r="B141" s="46" t="s">
        <v>16</v>
      </c>
      <c r="C141" s="89"/>
      <c r="D141" s="46" t="s">
        <v>674</v>
      </c>
      <c r="E141" s="89"/>
      <c r="F141" s="49"/>
      <c r="G141" s="111"/>
      <c r="H141" s="50"/>
      <c r="I141" s="50"/>
      <c r="J141" s="50"/>
      <c r="K141" s="50"/>
      <c r="L141" s="25"/>
      <c r="M141" s="49"/>
      <c r="N141" s="45"/>
      <c r="O141" s="4" t="s">
        <v>599</v>
      </c>
      <c r="P141" s="1">
        <v>0.3</v>
      </c>
      <c r="Q141" s="1">
        <v>0.3</v>
      </c>
      <c r="R141" s="1">
        <v>1</v>
      </c>
      <c r="S141" s="1" t="s">
        <v>877</v>
      </c>
      <c r="T141" s="1"/>
      <c r="U141" s="1">
        <v>0.5</v>
      </c>
      <c r="V141" s="1">
        <v>0.5</v>
      </c>
      <c r="W141" s="8">
        <v>0.08</v>
      </c>
      <c r="X141" s="1">
        <v>0.45</v>
      </c>
      <c r="Y141" s="1">
        <f>+X141/V141</f>
        <v>0.9</v>
      </c>
      <c r="Z141" s="1"/>
      <c r="AA141" s="1">
        <v>0.65</v>
      </c>
      <c r="AB141" s="1">
        <v>0.65</v>
      </c>
      <c r="AC141" s="8">
        <v>0.08</v>
      </c>
      <c r="AD141" s="1">
        <v>0.85</v>
      </c>
      <c r="AE141" s="1">
        <v>0.85</v>
      </c>
      <c r="AF141" s="8">
        <v>0.08</v>
      </c>
      <c r="AG141" s="1">
        <v>1</v>
      </c>
      <c r="AH141" s="1">
        <v>1</v>
      </c>
      <c r="AI141" s="8">
        <v>0.08</v>
      </c>
      <c r="AJ141" s="6"/>
      <c r="AK141" s="164"/>
      <c r="AL141" s="54"/>
      <c r="AM141" s="60"/>
      <c r="AN141" s="165"/>
      <c r="AO141" s="6"/>
      <c r="AP141" s="7"/>
      <c r="AQ141" s="6"/>
      <c r="AR141" s="7"/>
      <c r="AS141" s="6"/>
      <c r="AT141" s="32"/>
    </row>
    <row r="142" spans="2:46" ht="48">
      <c r="B142" s="46"/>
      <c r="C142" s="89"/>
      <c r="D142" s="46"/>
      <c r="E142" s="89"/>
      <c r="F142" s="49"/>
      <c r="G142" s="111"/>
      <c r="H142" s="50"/>
      <c r="I142" s="50"/>
      <c r="J142" s="50"/>
      <c r="K142" s="50"/>
      <c r="L142" s="25"/>
      <c r="M142" s="49"/>
      <c r="N142" s="45"/>
      <c r="O142" s="4" t="s">
        <v>600</v>
      </c>
      <c r="P142" s="1">
        <v>0.5</v>
      </c>
      <c r="Q142" s="1">
        <v>0.5</v>
      </c>
      <c r="R142" s="1">
        <v>1</v>
      </c>
      <c r="S142" s="1" t="s">
        <v>878</v>
      </c>
      <c r="T142" s="1"/>
      <c r="U142" s="1">
        <v>0.6</v>
      </c>
      <c r="V142" s="1">
        <v>0.6</v>
      </c>
      <c r="W142" s="8">
        <v>0.11</v>
      </c>
      <c r="X142" s="1">
        <v>0.45</v>
      </c>
      <c r="Y142" s="1">
        <f>+X142/V142</f>
        <v>0.75</v>
      </c>
      <c r="Z142" s="1"/>
      <c r="AA142" s="1">
        <v>0.7</v>
      </c>
      <c r="AB142" s="1">
        <v>0.7</v>
      </c>
      <c r="AC142" s="8">
        <v>0.11</v>
      </c>
      <c r="AD142" s="1">
        <v>0.8</v>
      </c>
      <c r="AE142" s="1">
        <v>0.8</v>
      </c>
      <c r="AF142" s="8">
        <v>0.11</v>
      </c>
      <c r="AG142" s="1">
        <v>0.9</v>
      </c>
      <c r="AH142" s="1">
        <v>0.9</v>
      </c>
      <c r="AI142" s="8">
        <v>0.11</v>
      </c>
      <c r="AJ142" s="6"/>
      <c r="AK142" s="164"/>
      <c r="AL142" s="54"/>
      <c r="AM142" s="60"/>
      <c r="AN142" s="165"/>
      <c r="AO142" s="6"/>
      <c r="AP142" s="7"/>
      <c r="AQ142" s="6"/>
      <c r="AR142" s="7"/>
      <c r="AS142" s="6"/>
      <c r="AT142" s="32"/>
    </row>
    <row r="143" spans="2:46" ht="24">
      <c r="B143" s="46"/>
      <c r="C143" s="89"/>
      <c r="D143" s="46"/>
      <c r="E143" s="89"/>
      <c r="F143" s="49"/>
      <c r="G143" s="111"/>
      <c r="H143" s="50"/>
      <c r="I143" s="50"/>
      <c r="J143" s="50"/>
      <c r="K143" s="50"/>
      <c r="L143" s="25"/>
      <c r="M143" s="48"/>
      <c r="N143" s="45"/>
      <c r="O143" s="4" t="s">
        <v>465</v>
      </c>
      <c r="P143" s="1">
        <v>0</v>
      </c>
      <c r="Q143" s="1">
        <v>0</v>
      </c>
      <c r="R143" s="1">
        <v>0.6</v>
      </c>
      <c r="S143" s="1" t="s">
        <v>879</v>
      </c>
      <c r="T143" s="1"/>
      <c r="U143" s="1">
        <v>0.2</v>
      </c>
      <c r="V143" s="1">
        <v>0.2</v>
      </c>
      <c r="W143" s="8">
        <v>0.25</v>
      </c>
      <c r="X143" s="1">
        <v>0.03</v>
      </c>
      <c r="Y143" s="1">
        <f>+X143/V143</f>
        <v>0.15</v>
      </c>
      <c r="Z143" s="1"/>
      <c r="AA143" s="1">
        <v>0.3</v>
      </c>
      <c r="AB143" s="1">
        <v>0.3</v>
      </c>
      <c r="AC143" s="8">
        <v>0.25</v>
      </c>
      <c r="AD143" s="1">
        <v>0.4</v>
      </c>
      <c r="AE143" s="1">
        <v>0.4</v>
      </c>
      <c r="AF143" s="8">
        <v>0.25</v>
      </c>
      <c r="AG143" s="1">
        <v>0.5</v>
      </c>
      <c r="AH143" s="1">
        <v>0.5</v>
      </c>
      <c r="AI143" s="8">
        <v>0.25</v>
      </c>
      <c r="AJ143" s="6"/>
      <c r="AK143" s="166"/>
      <c r="AL143" s="55"/>
      <c r="AM143" s="61"/>
      <c r="AN143" s="167"/>
      <c r="AO143" s="6"/>
      <c r="AP143" s="7"/>
      <c r="AQ143" s="6"/>
      <c r="AR143" s="7"/>
      <c r="AS143" s="6"/>
      <c r="AT143" s="32"/>
    </row>
    <row r="144" spans="2:46" ht="48">
      <c r="B144" s="46"/>
      <c r="C144" s="89"/>
      <c r="D144" s="46"/>
      <c r="E144" s="89"/>
      <c r="F144" s="49"/>
      <c r="G144" s="111"/>
      <c r="H144" s="50"/>
      <c r="I144" s="50"/>
      <c r="J144" s="50"/>
      <c r="K144" s="50"/>
      <c r="L144" s="25"/>
      <c r="M144" s="47" t="s">
        <v>119</v>
      </c>
      <c r="N144" s="45"/>
      <c r="O144" s="4" t="s">
        <v>466</v>
      </c>
      <c r="P144" s="4" t="s">
        <v>162</v>
      </c>
      <c r="Q144" s="2">
        <v>0</v>
      </c>
      <c r="R144" s="2">
        <v>4</v>
      </c>
      <c r="S144" s="1" t="s">
        <v>880</v>
      </c>
      <c r="T144" s="2"/>
      <c r="U144" s="2">
        <v>1</v>
      </c>
      <c r="V144" s="2">
        <v>1</v>
      </c>
      <c r="W144" s="3">
        <v>0.07</v>
      </c>
      <c r="X144" s="2">
        <v>1</v>
      </c>
      <c r="Y144" s="1">
        <v>1</v>
      </c>
      <c r="Z144" s="2"/>
      <c r="AA144" s="2"/>
      <c r="AB144" s="2">
        <v>1</v>
      </c>
      <c r="AC144" s="2">
        <v>1</v>
      </c>
      <c r="AD144" s="3">
        <v>0.07</v>
      </c>
      <c r="AE144" s="2">
        <v>0.08</v>
      </c>
      <c r="AF144" s="2">
        <v>1</v>
      </c>
      <c r="AG144" s="3">
        <v>0.07</v>
      </c>
      <c r="AH144" s="2">
        <v>1</v>
      </c>
      <c r="AI144" s="2">
        <v>1</v>
      </c>
      <c r="AJ144" s="3">
        <v>0.07</v>
      </c>
      <c r="AK144" s="6"/>
      <c r="AL144" s="38">
        <v>20500000</v>
      </c>
      <c r="AM144" s="38">
        <v>19616770</v>
      </c>
      <c r="AN144" s="56">
        <f>AM144*100/AL144</f>
        <v>95.69156097560976</v>
      </c>
      <c r="AO144" s="6"/>
      <c r="AP144" s="7"/>
      <c r="AQ144" s="6"/>
      <c r="AR144" s="7"/>
      <c r="AS144" s="6"/>
      <c r="AT144" s="32"/>
    </row>
    <row r="145" spans="2:46" ht="48">
      <c r="B145" s="46"/>
      <c r="C145" s="89"/>
      <c r="D145" s="46"/>
      <c r="E145" s="89"/>
      <c r="F145" s="49"/>
      <c r="G145" s="111"/>
      <c r="H145" s="50"/>
      <c r="I145" s="50"/>
      <c r="J145" s="50"/>
      <c r="K145" s="50"/>
      <c r="L145" s="25"/>
      <c r="M145" s="49"/>
      <c r="N145" s="45"/>
      <c r="O145" s="4" t="s">
        <v>467</v>
      </c>
      <c r="P145" s="4" t="s">
        <v>475</v>
      </c>
      <c r="Q145" s="1">
        <v>0.2</v>
      </c>
      <c r="R145" s="1">
        <v>0.75</v>
      </c>
      <c r="S145" s="1" t="s">
        <v>881</v>
      </c>
      <c r="T145" s="1"/>
      <c r="U145" s="1">
        <v>0.25</v>
      </c>
      <c r="V145" s="1">
        <v>0.25</v>
      </c>
      <c r="W145" s="3">
        <v>0.12</v>
      </c>
      <c r="X145" s="1">
        <v>0.23</v>
      </c>
      <c r="Y145" s="1">
        <v>0.92</v>
      </c>
      <c r="Z145" s="1"/>
      <c r="AA145" s="1"/>
      <c r="AB145" s="1">
        <v>0.35</v>
      </c>
      <c r="AC145" s="1">
        <v>0.1</v>
      </c>
      <c r="AD145" s="3">
        <v>0.12</v>
      </c>
      <c r="AE145" s="1">
        <v>0.13</v>
      </c>
      <c r="AF145" s="1">
        <v>0.15</v>
      </c>
      <c r="AG145" s="3">
        <v>0.12</v>
      </c>
      <c r="AH145" s="1">
        <v>0.75</v>
      </c>
      <c r="AI145" s="1">
        <v>0.25</v>
      </c>
      <c r="AJ145" s="3">
        <v>0.12</v>
      </c>
      <c r="AK145" s="6"/>
      <c r="AL145" s="54"/>
      <c r="AM145" s="54"/>
      <c r="AN145" s="57"/>
      <c r="AO145" s="6"/>
      <c r="AP145" s="7"/>
      <c r="AQ145" s="6"/>
      <c r="AR145" s="7"/>
      <c r="AS145" s="6"/>
      <c r="AT145" s="32"/>
    </row>
    <row r="146" spans="2:46" ht="48">
      <c r="B146" s="46"/>
      <c r="C146" s="89"/>
      <c r="D146" s="46"/>
      <c r="E146" s="89"/>
      <c r="F146" s="49"/>
      <c r="G146" s="111"/>
      <c r="H146" s="50"/>
      <c r="I146" s="50"/>
      <c r="J146" s="50"/>
      <c r="K146" s="50"/>
      <c r="L146" s="25"/>
      <c r="M146" s="49"/>
      <c r="N146" s="45"/>
      <c r="O146" s="4" t="s">
        <v>468</v>
      </c>
      <c r="P146" s="4" t="s">
        <v>472</v>
      </c>
      <c r="Q146" s="2">
        <v>0</v>
      </c>
      <c r="R146" s="2">
        <v>1</v>
      </c>
      <c r="S146" s="1" t="s">
        <v>882</v>
      </c>
      <c r="T146" s="2"/>
      <c r="U146" s="2">
        <v>1</v>
      </c>
      <c r="V146" s="2">
        <v>1</v>
      </c>
      <c r="W146" s="3">
        <v>0.16</v>
      </c>
      <c r="X146" s="2">
        <v>1</v>
      </c>
      <c r="Y146" s="1">
        <v>1</v>
      </c>
      <c r="Z146" s="2"/>
      <c r="AA146" s="2"/>
      <c r="AB146" s="2">
        <v>1</v>
      </c>
      <c r="AC146" s="2">
        <v>1</v>
      </c>
      <c r="AD146" s="3">
        <v>0.16</v>
      </c>
      <c r="AE146" s="2">
        <v>0.18</v>
      </c>
      <c r="AF146" s="2">
        <v>1</v>
      </c>
      <c r="AG146" s="3">
        <v>0.16</v>
      </c>
      <c r="AH146" s="2">
        <v>1</v>
      </c>
      <c r="AI146" s="2">
        <v>1</v>
      </c>
      <c r="AJ146" s="3">
        <v>0.16</v>
      </c>
      <c r="AK146" s="6"/>
      <c r="AL146" s="54"/>
      <c r="AM146" s="54"/>
      <c r="AN146" s="57"/>
      <c r="AO146" s="6"/>
      <c r="AP146" s="7"/>
      <c r="AQ146" s="6"/>
      <c r="AR146" s="7"/>
      <c r="AS146" s="6"/>
      <c r="AT146" s="32"/>
    </row>
    <row r="147" spans="2:46" ht="48">
      <c r="B147" s="46"/>
      <c r="C147" s="89"/>
      <c r="D147" s="46"/>
      <c r="E147" s="89"/>
      <c r="F147" s="49"/>
      <c r="G147" s="111"/>
      <c r="H147" s="50"/>
      <c r="I147" s="50"/>
      <c r="J147" s="50"/>
      <c r="K147" s="50"/>
      <c r="L147" s="25"/>
      <c r="M147" s="49"/>
      <c r="N147" s="45"/>
      <c r="O147" s="4" t="s">
        <v>601</v>
      </c>
      <c r="P147" s="4" t="s">
        <v>229</v>
      </c>
      <c r="Q147" s="2">
        <v>2</v>
      </c>
      <c r="R147" s="2">
        <v>4</v>
      </c>
      <c r="S147" s="1" t="s">
        <v>883</v>
      </c>
      <c r="T147" s="2"/>
      <c r="U147" s="2">
        <v>4</v>
      </c>
      <c r="V147" s="2">
        <v>4</v>
      </c>
      <c r="W147" s="3">
        <v>0.09</v>
      </c>
      <c r="X147" s="2">
        <v>4</v>
      </c>
      <c r="Y147" s="1">
        <v>1</v>
      </c>
      <c r="Z147" s="2"/>
      <c r="AA147" s="2"/>
      <c r="AB147" s="2">
        <v>4</v>
      </c>
      <c r="AC147" s="2">
        <v>4</v>
      </c>
      <c r="AD147" s="3">
        <v>0.09</v>
      </c>
      <c r="AE147" s="2">
        <v>0.1</v>
      </c>
      <c r="AF147" s="2">
        <v>4</v>
      </c>
      <c r="AG147" s="3">
        <v>0.09</v>
      </c>
      <c r="AH147" s="2">
        <v>4</v>
      </c>
      <c r="AI147" s="2">
        <v>4</v>
      </c>
      <c r="AJ147" s="3">
        <v>0.09</v>
      </c>
      <c r="AK147" s="6"/>
      <c r="AL147" s="54"/>
      <c r="AM147" s="54"/>
      <c r="AN147" s="57"/>
      <c r="AO147" s="6"/>
      <c r="AP147" s="7"/>
      <c r="AQ147" s="6"/>
      <c r="AR147" s="7"/>
      <c r="AS147" s="6"/>
      <c r="AT147" s="32"/>
    </row>
    <row r="148" spans="2:46" ht="72">
      <c r="B148" s="46" t="s">
        <v>16</v>
      </c>
      <c r="C148" s="89"/>
      <c r="D148" s="46" t="s">
        <v>674</v>
      </c>
      <c r="E148" s="89"/>
      <c r="F148" s="49"/>
      <c r="G148" s="111"/>
      <c r="H148" s="50"/>
      <c r="I148" s="50"/>
      <c r="J148" s="50"/>
      <c r="K148" s="50"/>
      <c r="L148" s="25"/>
      <c r="M148" s="49"/>
      <c r="N148" s="45"/>
      <c r="O148" s="4" t="s">
        <v>602</v>
      </c>
      <c r="P148" s="4" t="s">
        <v>603</v>
      </c>
      <c r="Q148" s="1">
        <v>0.3</v>
      </c>
      <c r="R148" s="1">
        <v>0.8</v>
      </c>
      <c r="S148" s="1" t="s">
        <v>884</v>
      </c>
      <c r="T148" s="1"/>
      <c r="U148" s="1">
        <v>0.3</v>
      </c>
      <c r="V148" s="1">
        <v>0.3</v>
      </c>
      <c r="W148" s="3">
        <v>0.09</v>
      </c>
      <c r="X148" s="1">
        <v>0.25</v>
      </c>
      <c r="Y148" s="1">
        <v>0.25</v>
      </c>
      <c r="Z148" s="1"/>
      <c r="AA148" s="1"/>
      <c r="AB148" s="1">
        <v>0.4</v>
      </c>
      <c r="AC148" s="1">
        <v>0.4</v>
      </c>
      <c r="AD148" s="3">
        <v>0.09</v>
      </c>
      <c r="AE148" s="1">
        <v>0.1</v>
      </c>
      <c r="AF148" s="1">
        <v>0.65</v>
      </c>
      <c r="AG148" s="3">
        <v>0.09</v>
      </c>
      <c r="AH148" s="1">
        <v>0.8</v>
      </c>
      <c r="AI148" s="1">
        <v>0.8</v>
      </c>
      <c r="AJ148" s="3">
        <v>0.09</v>
      </c>
      <c r="AK148" s="6"/>
      <c r="AL148" s="54"/>
      <c r="AM148" s="54"/>
      <c r="AN148" s="57"/>
      <c r="AO148" s="6"/>
      <c r="AP148" s="7"/>
      <c r="AQ148" s="6"/>
      <c r="AR148" s="7"/>
      <c r="AS148" s="6"/>
      <c r="AT148" s="32"/>
    </row>
    <row r="149" spans="2:46" ht="84">
      <c r="B149" s="46"/>
      <c r="C149" s="89"/>
      <c r="D149" s="46"/>
      <c r="E149" s="89"/>
      <c r="F149" s="49"/>
      <c r="G149" s="111"/>
      <c r="H149" s="50"/>
      <c r="I149" s="50"/>
      <c r="J149" s="50"/>
      <c r="K149" s="50"/>
      <c r="L149" s="25"/>
      <c r="M149" s="49"/>
      <c r="N149" s="45"/>
      <c r="O149" s="4" t="s">
        <v>469</v>
      </c>
      <c r="P149" s="4" t="s">
        <v>230</v>
      </c>
      <c r="Q149" s="1">
        <v>0.3</v>
      </c>
      <c r="R149" s="1">
        <v>0.8</v>
      </c>
      <c r="S149" s="1" t="s">
        <v>885</v>
      </c>
      <c r="T149" s="1"/>
      <c r="U149" s="1">
        <v>0.3</v>
      </c>
      <c r="V149" s="1">
        <v>0.3</v>
      </c>
      <c r="W149" s="3">
        <v>0.1</v>
      </c>
      <c r="X149" s="1">
        <v>0.22</v>
      </c>
      <c r="Y149" s="1">
        <v>0.22</v>
      </c>
      <c r="Z149" s="1"/>
      <c r="AA149" s="1"/>
      <c r="AB149" s="1">
        <v>0.4</v>
      </c>
      <c r="AC149" s="1">
        <v>0.4</v>
      </c>
      <c r="AD149" s="3">
        <v>0.1</v>
      </c>
      <c r="AE149" s="1">
        <v>0.1</v>
      </c>
      <c r="AF149" s="1">
        <v>0.65</v>
      </c>
      <c r="AG149" s="3">
        <v>0.1</v>
      </c>
      <c r="AH149" s="1">
        <v>0.8</v>
      </c>
      <c r="AI149" s="1">
        <v>0.8</v>
      </c>
      <c r="AJ149" s="3">
        <v>0.1</v>
      </c>
      <c r="AK149" s="6"/>
      <c r="AL149" s="54"/>
      <c r="AM149" s="54"/>
      <c r="AN149" s="57"/>
      <c r="AO149" s="6"/>
      <c r="AP149" s="7"/>
      <c r="AQ149" s="6"/>
      <c r="AR149" s="7"/>
      <c r="AS149" s="6"/>
      <c r="AT149" s="32"/>
    </row>
    <row r="150" spans="2:46" ht="60">
      <c r="B150" s="46"/>
      <c r="C150" s="89"/>
      <c r="D150" s="46"/>
      <c r="E150" s="89"/>
      <c r="F150" s="49"/>
      <c r="G150" s="111"/>
      <c r="H150" s="50"/>
      <c r="I150" s="50"/>
      <c r="J150" s="50"/>
      <c r="K150" s="50"/>
      <c r="L150" s="25"/>
      <c r="M150" s="49"/>
      <c r="N150" s="45"/>
      <c r="O150" s="4" t="s">
        <v>604</v>
      </c>
      <c r="P150" s="4" t="s">
        <v>231</v>
      </c>
      <c r="Q150" s="1">
        <v>0.3</v>
      </c>
      <c r="R150" s="1">
        <v>0.8</v>
      </c>
      <c r="S150" s="1" t="s">
        <v>886</v>
      </c>
      <c r="T150" s="1"/>
      <c r="U150" s="1">
        <v>0.3</v>
      </c>
      <c r="V150" s="1">
        <v>0.3</v>
      </c>
      <c r="W150" s="3">
        <v>0.1</v>
      </c>
      <c r="X150" s="1">
        <v>0.3</v>
      </c>
      <c r="Y150" s="1">
        <v>0.3</v>
      </c>
      <c r="Z150" s="1"/>
      <c r="AA150" s="1"/>
      <c r="AB150" s="1">
        <v>0.4</v>
      </c>
      <c r="AC150" s="1">
        <v>0.4</v>
      </c>
      <c r="AD150" s="3">
        <v>0.1</v>
      </c>
      <c r="AE150" s="1">
        <v>0.1</v>
      </c>
      <c r="AF150" s="1">
        <v>0.65</v>
      </c>
      <c r="AG150" s="3">
        <v>0.1</v>
      </c>
      <c r="AH150" s="1">
        <v>0.8</v>
      </c>
      <c r="AI150" s="1">
        <v>0.8</v>
      </c>
      <c r="AJ150" s="3">
        <v>0.1</v>
      </c>
      <c r="AK150" s="6"/>
      <c r="AL150" s="54"/>
      <c r="AM150" s="54"/>
      <c r="AN150" s="57"/>
      <c r="AO150" s="6"/>
      <c r="AP150" s="7"/>
      <c r="AQ150" s="6"/>
      <c r="AR150" s="7"/>
      <c r="AS150" s="6"/>
      <c r="AT150" s="32"/>
    </row>
    <row r="151" spans="2:46" ht="72">
      <c r="B151" s="46"/>
      <c r="C151" s="89"/>
      <c r="D151" s="46"/>
      <c r="E151" s="89"/>
      <c r="F151" s="49"/>
      <c r="G151" s="111"/>
      <c r="H151" s="50"/>
      <c r="I151" s="50"/>
      <c r="J151" s="50"/>
      <c r="K151" s="50"/>
      <c r="L151" s="25"/>
      <c r="M151" s="49"/>
      <c r="N151" s="45"/>
      <c r="O151" s="4" t="s">
        <v>605</v>
      </c>
      <c r="P151" s="4" t="s">
        <v>606</v>
      </c>
      <c r="Q151" s="9">
        <v>4</v>
      </c>
      <c r="R151" s="9">
        <v>16</v>
      </c>
      <c r="S151" s="1" t="s">
        <v>887</v>
      </c>
      <c r="T151" s="9"/>
      <c r="U151" s="9">
        <v>4</v>
      </c>
      <c r="V151" s="9">
        <v>4</v>
      </c>
      <c r="W151" s="8">
        <v>0.08</v>
      </c>
      <c r="X151" s="9">
        <v>4</v>
      </c>
      <c r="Y151" s="1">
        <v>1</v>
      </c>
      <c r="Z151" s="9"/>
      <c r="AA151" s="9"/>
      <c r="AB151" s="9">
        <v>4</v>
      </c>
      <c r="AC151" s="9">
        <v>4</v>
      </c>
      <c r="AD151" s="8">
        <v>0.08</v>
      </c>
      <c r="AE151" s="9">
        <v>0.08</v>
      </c>
      <c r="AF151" s="9">
        <v>4</v>
      </c>
      <c r="AG151" s="8">
        <v>0.08</v>
      </c>
      <c r="AH151" s="9">
        <v>4</v>
      </c>
      <c r="AI151" s="9">
        <v>4</v>
      </c>
      <c r="AJ151" s="8">
        <v>0.08</v>
      </c>
      <c r="AK151" s="6"/>
      <c r="AL151" s="54"/>
      <c r="AM151" s="54"/>
      <c r="AN151" s="57"/>
      <c r="AO151" s="6"/>
      <c r="AP151" s="7"/>
      <c r="AQ151" s="6"/>
      <c r="AR151" s="7"/>
      <c r="AS151" s="6"/>
      <c r="AT151" s="32"/>
    </row>
    <row r="152" spans="2:46" ht="36">
      <c r="B152" s="46"/>
      <c r="C152" s="89"/>
      <c r="D152" s="46"/>
      <c r="E152" s="89"/>
      <c r="F152" s="49"/>
      <c r="G152" s="111"/>
      <c r="H152" s="50"/>
      <c r="I152" s="50"/>
      <c r="J152" s="50"/>
      <c r="K152" s="50"/>
      <c r="L152" s="25"/>
      <c r="M152" s="49"/>
      <c r="N152" s="45"/>
      <c r="O152" s="4" t="s">
        <v>470</v>
      </c>
      <c r="P152" s="4" t="s">
        <v>473</v>
      </c>
      <c r="Q152" s="1">
        <v>0</v>
      </c>
      <c r="R152" s="1">
        <v>1</v>
      </c>
      <c r="S152" s="1" t="s">
        <v>888</v>
      </c>
      <c r="T152" s="1"/>
      <c r="U152" s="1">
        <v>0.5</v>
      </c>
      <c r="V152" s="1">
        <v>0.5</v>
      </c>
      <c r="W152" s="3">
        <v>0.1</v>
      </c>
      <c r="X152" s="1">
        <v>0</v>
      </c>
      <c r="Y152" s="1">
        <v>0</v>
      </c>
      <c r="Z152" s="1"/>
      <c r="AA152" s="1"/>
      <c r="AB152" s="1">
        <v>1</v>
      </c>
      <c r="AC152" s="1">
        <v>1</v>
      </c>
      <c r="AD152" s="3">
        <v>0.1</v>
      </c>
      <c r="AE152" s="1">
        <v>0.13</v>
      </c>
      <c r="AF152" s="1">
        <v>1</v>
      </c>
      <c r="AG152" s="3">
        <v>0.1</v>
      </c>
      <c r="AH152" s="1">
        <v>1</v>
      </c>
      <c r="AI152" s="1">
        <v>1</v>
      </c>
      <c r="AJ152" s="3">
        <v>0.1</v>
      </c>
      <c r="AK152" s="6"/>
      <c r="AL152" s="55"/>
      <c r="AM152" s="55"/>
      <c r="AN152" s="58"/>
      <c r="AO152" s="6"/>
      <c r="AP152" s="7"/>
      <c r="AQ152" s="6"/>
      <c r="AR152" s="7"/>
      <c r="AS152" s="6"/>
      <c r="AT152" s="32"/>
    </row>
    <row r="153" spans="2:46" ht="36">
      <c r="B153" s="46"/>
      <c r="C153" s="89"/>
      <c r="D153" s="46"/>
      <c r="E153" s="89"/>
      <c r="F153" s="49"/>
      <c r="G153" s="111"/>
      <c r="H153" s="50"/>
      <c r="I153" s="50"/>
      <c r="J153" s="50"/>
      <c r="K153" s="50"/>
      <c r="L153" s="25"/>
      <c r="M153" s="48"/>
      <c r="N153" s="45"/>
      <c r="O153" s="4" t="s">
        <v>471</v>
      </c>
      <c r="P153" s="4" t="s">
        <v>474</v>
      </c>
      <c r="Q153" s="9">
        <v>0</v>
      </c>
      <c r="R153" s="9">
        <v>40</v>
      </c>
      <c r="S153" s="1" t="s">
        <v>889</v>
      </c>
      <c r="T153" s="9"/>
      <c r="U153" s="9">
        <v>10</v>
      </c>
      <c r="V153" s="9">
        <v>10</v>
      </c>
      <c r="W153" s="3">
        <v>0.09</v>
      </c>
      <c r="X153" s="9">
        <v>7</v>
      </c>
      <c r="Y153" s="1">
        <f>+X153/V153</f>
        <v>0.7</v>
      </c>
      <c r="Z153" s="9"/>
      <c r="AA153" s="9"/>
      <c r="AB153" s="9">
        <v>10</v>
      </c>
      <c r="AC153" s="9">
        <v>10</v>
      </c>
      <c r="AD153" s="3">
        <v>0.09</v>
      </c>
      <c r="AE153" s="9">
        <v>10</v>
      </c>
      <c r="AF153" s="9">
        <v>10</v>
      </c>
      <c r="AG153" s="3">
        <v>0.09</v>
      </c>
      <c r="AH153" s="9">
        <v>10</v>
      </c>
      <c r="AI153" s="9">
        <v>10</v>
      </c>
      <c r="AJ153" s="3">
        <v>0.09</v>
      </c>
      <c r="AK153" s="6"/>
      <c r="AL153" s="168">
        <v>9800</v>
      </c>
      <c r="AM153" s="168">
        <v>9791.51</v>
      </c>
      <c r="AN153" s="169">
        <f aca="true" t="shared" si="5" ref="AN153:AN159">AM153/AL153</f>
        <v>0.9991336734693878</v>
      </c>
      <c r="AO153" s="6"/>
      <c r="AP153" s="7"/>
      <c r="AQ153" s="6"/>
      <c r="AR153" s="7"/>
      <c r="AS153" s="6"/>
      <c r="AT153" s="32"/>
    </row>
    <row r="154" spans="2:46" ht="60">
      <c r="B154" s="46" t="s">
        <v>16</v>
      </c>
      <c r="C154" s="89"/>
      <c r="D154" s="46" t="s">
        <v>674</v>
      </c>
      <c r="E154" s="89"/>
      <c r="F154" s="49"/>
      <c r="G154" s="111"/>
      <c r="H154" s="50"/>
      <c r="I154" s="50"/>
      <c r="J154" s="50"/>
      <c r="K154" s="50"/>
      <c r="L154" s="25"/>
      <c r="M154" s="47" t="s">
        <v>476</v>
      </c>
      <c r="N154" s="51"/>
      <c r="O154" s="4" t="s">
        <v>477</v>
      </c>
      <c r="P154" s="4" t="s">
        <v>485</v>
      </c>
      <c r="Q154" s="1">
        <v>0.77</v>
      </c>
      <c r="R154" s="1">
        <v>0.9</v>
      </c>
      <c r="S154" s="1" t="s">
        <v>890</v>
      </c>
      <c r="T154" s="1"/>
      <c r="U154" s="1">
        <v>0.9</v>
      </c>
      <c r="V154" s="1">
        <v>0.9</v>
      </c>
      <c r="W154" s="3">
        <v>0.12</v>
      </c>
      <c r="X154" s="1">
        <v>0.89</v>
      </c>
      <c r="Y154" s="1">
        <f>+X154/V154</f>
        <v>0.9888888888888889</v>
      </c>
      <c r="Z154" s="1"/>
      <c r="AA154" s="1"/>
      <c r="AB154" s="1">
        <v>0.9</v>
      </c>
      <c r="AC154" s="1">
        <v>0.9</v>
      </c>
      <c r="AD154" s="3">
        <v>0.12</v>
      </c>
      <c r="AE154" s="1">
        <v>0.9</v>
      </c>
      <c r="AF154" s="1">
        <v>0.9</v>
      </c>
      <c r="AG154" s="3">
        <v>0.12</v>
      </c>
      <c r="AH154" s="1">
        <v>0.9</v>
      </c>
      <c r="AI154" s="1">
        <v>0.9</v>
      </c>
      <c r="AJ154" s="3">
        <v>0.12</v>
      </c>
      <c r="AK154" s="6"/>
      <c r="AL154" s="168">
        <v>23900</v>
      </c>
      <c r="AM154" s="168">
        <v>23900</v>
      </c>
      <c r="AN154" s="8">
        <f t="shared" si="5"/>
        <v>1</v>
      </c>
      <c r="AO154" s="6"/>
      <c r="AP154" s="7"/>
      <c r="AQ154" s="6"/>
      <c r="AR154" s="7"/>
      <c r="AS154" s="6"/>
      <c r="AT154" s="32"/>
    </row>
    <row r="155" spans="2:46" ht="60">
      <c r="B155" s="46"/>
      <c r="C155" s="89"/>
      <c r="D155" s="46"/>
      <c r="E155" s="89"/>
      <c r="F155" s="49"/>
      <c r="G155" s="111"/>
      <c r="H155" s="50"/>
      <c r="I155" s="50"/>
      <c r="J155" s="50"/>
      <c r="K155" s="50"/>
      <c r="L155" s="25"/>
      <c r="M155" s="49"/>
      <c r="N155" s="52"/>
      <c r="O155" s="4" t="s">
        <v>478</v>
      </c>
      <c r="P155" s="4" t="s">
        <v>486</v>
      </c>
      <c r="Q155" s="1">
        <v>0.77</v>
      </c>
      <c r="R155" s="1">
        <v>1</v>
      </c>
      <c r="S155" s="1" t="s">
        <v>891</v>
      </c>
      <c r="T155" s="1"/>
      <c r="U155" s="1">
        <v>0.8</v>
      </c>
      <c r="V155" s="1">
        <v>0.8</v>
      </c>
      <c r="W155" s="3">
        <v>0.12</v>
      </c>
      <c r="X155" s="1">
        <v>0.77</v>
      </c>
      <c r="Y155" s="1">
        <f>+X155/V155</f>
        <v>0.9625</v>
      </c>
      <c r="Z155" s="1"/>
      <c r="AA155" s="1"/>
      <c r="AB155" s="1">
        <v>0.85</v>
      </c>
      <c r="AC155" s="1">
        <v>0.85</v>
      </c>
      <c r="AD155" s="3">
        <v>0.12</v>
      </c>
      <c r="AE155" s="1">
        <v>0.95</v>
      </c>
      <c r="AF155" s="1">
        <v>0.95</v>
      </c>
      <c r="AG155" s="3">
        <v>0.12</v>
      </c>
      <c r="AH155" s="1">
        <v>1</v>
      </c>
      <c r="AI155" s="1">
        <v>1</v>
      </c>
      <c r="AJ155" s="3">
        <v>0.12</v>
      </c>
      <c r="AK155" s="6"/>
      <c r="AL155" s="168">
        <v>15600</v>
      </c>
      <c r="AM155" s="168">
        <v>15600</v>
      </c>
      <c r="AN155" s="8">
        <f t="shared" si="5"/>
        <v>1</v>
      </c>
      <c r="AO155" s="6"/>
      <c r="AP155" s="7"/>
      <c r="AQ155" s="6"/>
      <c r="AR155" s="7"/>
      <c r="AS155" s="6"/>
      <c r="AT155" s="32"/>
    </row>
    <row r="156" spans="2:46" ht="108">
      <c r="B156" s="46"/>
      <c r="C156" s="89"/>
      <c r="D156" s="46"/>
      <c r="E156" s="89"/>
      <c r="F156" s="49"/>
      <c r="G156" s="111"/>
      <c r="H156" s="50"/>
      <c r="I156" s="50"/>
      <c r="J156" s="50"/>
      <c r="K156" s="50"/>
      <c r="L156" s="25"/>
      <c r="M156" s="49"/>
      <c r="N156" s="52"/>
      <c r="O156" s="4" t="s">
        <v>479</v>
      </c>
      <c r="P156" s="4" t="s">
        <v>487</v>
      </c>
      <c r="Q156" s="1">
        <v>0.5</v>
      </c>
      <c r="R156" s="1">
        <v>1</v>
      </c>
      <c r="S156" s="1" t="s">
        <v>892</v>
      </c>
      <c r="T156" s="1"/>
      <c r="U156" s="1">
        <v>0.6</v>
      </c>
      <c r="V156" s="1">
        <v>0.6</v>
      </c>
      <c r="W156" s="3">
        <v>0.1</v>
      </c>
      <c r="X156" s="1">
        <v>0.47</v>
      </c>
      <c r="Y156" s="1">
        <f aca="true" t="shared" si="6" ref="Y156:Y177">+X156/V156</f>
        <v>0.7833333333333333</v>
      </c>
      <c r="Z156" s="1"/>
      <c r="AA156" s="1"/>
      <c r="AB156" s="1">
        <v>0.7</v>
      </c>
      <c r="AC156" s="1">
        <v>0.7</v>
      </c>
      <c r="AD156" s="3">
        <v>0.1</v>
      </c>
      <c r="AE156" s="1">
        <v>0.85</v>
      </c>
      <c r="AF156" s="1">
        <v>0.85</v>
      </c>
      <c r="AG156" s="3">
        <v>0.1</v>
      </c>
      <c r="AH156" s="1">
        <v>1</v>
      </c>
      <c r="AI156" s="1">
        <v>1</v>
      </c>
      <c r="AJ156" s="3">
        <v>0.1</v>
      </c>
      <c r="AK156" s="6"/>
      <c r="AL156" s="168">
        <v>9600</v>
      </c>
      <c r="AM156" s="168">
        <v>9600</v>
      </c>
      <c r="AN156" s="8">
        <f t="shared" si="5"/>
        <v>1</v>
      </c>
      <c r="AO156" s="6"/>
      <c r="AP156" s="7"/>
      <c r="AQ156" s="6"/>
      <c r="AR156" s="7"/>
      <c r="AS156" s="6"/>
      <c r="AT156" s="32"/>
    </row>
    <row r="157" spans="2:46" ht="72">
      <c r="B157" s="46"/>
      <c r="C157" s="89"/>
      <c r="D157" s="46"/>
      <c r="E157" s="89"/>
      <c r="F157" s="49"/>
      <c r="G157" s="111"/>
      <c r="H157" s="50"/>
      <c r="I157" s="50"/>
      <c r="J157" s="50"/>
      <c r="K157" s="50"/>
      <c r="L157" s="25"/>
      <c r="M157" s="49"/>
      <c r="N157" s="52"/>
      <c r="O157" s="4" t="s">
        <v>480</v>
      </c>
      <c r="P157" s="4" t="s">
        <v>232</v>
      </c>
      <c r="Q157" s="1">
        <v>0.64</v>
      </c>
      <c r="R157" s="1">
        <v>0.9</v>
      </c>
      <c r="S157" s="1" t="s">
        <v>893</v>
      </c>
      <c r="T157" s="1"/>
      <c r="U157" s="1">
        <v>0.7</v>
      </c>
      <c r="V157" s="1">
        <v>0.7</v>
      </c>
      <c r="W157" s="3">
        <v>0.12</v>
      </c>
      <c r="X157" s="1">
        <v>0.9641</v>
      </c>
      <c r="Y157" s="1">
        <f t="shared" si="6"/>
        <v>1.3772857142857142</v>
      </c>
      <c r="Z157" s="1"/>
      <c r="AA157" s="1"/>
      <c r="AB157" s="1">
        <v>0.75</v>
      </c>
      <c r="AC157" s="1">
        <v>0.75</v>
      </c>
      <c r="AD157" s="3">
        <v>0.12</v>
      </c>
      <c r="AE157" s="1">
        <v>0.8</v>
      </c>
      <c r="AF157" s="1">
        <v>0.8</v>
      </c>
      <c r="AG157" s="3">
        <v>0.12</v>
      </c>
      <c r="AH157" s="1">
        <v>0.9</v>
      </c>
      <c r="AI157" s="1">
        <v>0.9</v>
      </c>
      <c r="AJ157" s="3">
        <v>0.12</v>
      </c>
      <c r="AK157" s="6"/>
      <c r="AL157" s="168">
        <v>54350</v>
      </c>
      <c r="AM157" s="168">
        <v>52916.24</v>
      </c>
      <c r="AN157" s="8">
        <f t="shared" si="5"/>
        <v>0.9736198712051518</v>
      </c>
      <c r="AO157" s="6"/>
      <c r="AP157" s="7"/>
      <c r="AQ157" s="6"/>
      <c r="AR157" s="7"/>
      <c r="AS157" s="6"/>
      <c r="AT157" s="32"/>
    </row>
    <row r="158" spans="2:46" ht="72">
      <c r="B158" s="46"/>
      <c r="C158" s="89"/>
      <c r="D158" s="46"/>
      <c r="E158" s="89"/>
      <c r="F158" s="49"/>
      <c r="G158" s="111"/>
      <c r="H158" s="50"/>
      <c r="I158" s="50"/>
      <c r="J158" s="50"/>
      <c r="K158" s="50"/>
      <c r="L158" s="25"/>
      <c r="M158" s="49"/>
      <c r="N158" s="52"/>
      <c r="O158" s="4" t="s">
        <v>481</v>
      </c>
      <c r="P158" s="4" t="s">
        <v>233</v>
      </c>
      <c r="Q158" s="1">
        <v>0.94</v>
      </c>
      <c r="R158" s="1">
        <v>1</v>
      </c>
      <c r="S158" s="1" t="s">
        <v>894</v>
      </c>
      <c r="T158" s="1"/>
      <c r="U158" s="1">
        <v>0.96</v>
      </c>
      <c r="V158" s="1">
        <v>0.96</v>
      </c>
      <c r="W158" s="3">
        <v>0.11</v>
      </c>
      <c r="X158" s="1">
        <v>1</v>
      </c>
      <c r="Y158" s="1">
        <f t="shared" si="6"/>
        <v>1.0416666666666667</v>
      </c>
      <c r="Z158" s="1"/>
      <c r="AA158" s="1"/>
      <c r="AB158" s="1">
        <v>0.98</v>
      </c>
      <c r="AC158" s="1">
        <v>0.98</v>
      </c>
      <c r="AD158" s="3">
        <v>0.11</v>
      </c>
      <c r="AE158" s="1">
        <v>0.99</v>
      </c>
      <c r="AF158" s="1">
        <v>0.99</v>
      </c>
      <c r="AG158" s="3">
        <v>0.11</v>
      </c>
      <c r="AH158" s="1">
        <v>1</v>
      </c>
      <c r="AI158" s="1">
        <v>1</v>
      </c>
      <c r="AJ158" s="3">
        <v>0.11</v>
      </c>
      <c r="AK158" s="6"/>
      <c r="AL158" s="168">
        <v>22987.29</v>
      </c>
      <c r="AM158" s="168">
        <v>21223.21</v>
      </c>
      <c r="AN158" s="8">
        <f t="shared" si="5"/>
        <v>0.9232584615237376</v>
      </c>
      <c r="AO158" s="6"/>
      <c r="AP158" s="7"/>
      <c r="AQ158" s="6"/>
      <c r="AR158" s="7"/>
      <c r="AS158" s="6"/>
      <c r="AT158" s="32"/>
    </row>
    <row r="159" spans="2:46" ht="72">
      <c r="B159" s="46"/>
      <c r="C159" s="89"/>
      <c r="D159" s="46"/>
      <c r="E159" s="89"/>
      <c r="F159" s="49"/>
      <c r="G159" s="111"/>
      <c r="H159" s="50"/>
      <c r="I159" s="50"/>
      <c r="J159" s="50"/>
      <c r="K159" s="50"/>
      <c r="L159" s="25"/>
      <c r="M159" s="49"/>
      <c r="N159" s="52"/>
      <c r="O159" s="4" t="s">
        <v>607</v>
      </c>
      <c r="P159" s="4" t="s">
        <v>233</v>
      </c>
      <c r="Q159" s="1">
        <v>0.82</v>
      </c>
      <c r="R159" s="1">
        <v>1</v>
      </c>
      <c r="S159" s="1" t="s">
        <v>895</v>
      </c>
      <c r="T159" s="1"/>
      <c r="U159" s="1">
        <v>0.85</v>
      </c>
      <c r="V159" s="1">
        <v>0.85</v>
      </c>
      <c r="W159" s="3">
        <v>0.1</v>
      </c>
      <c r="X159" s="1">
        <v>1</v>
      </c>
      <c r="Y159" s="1">
        <f t="shared" si="6"/>
        <v>1.1764705882352942</v>
      </c>
      <c r="Z159" s="1"/>
      <c r="AA159" s="1"/>
      <c r="AB159" s="1">
        <v>0.87</v>
      </c>
      <c r="AC159" s="1">
        <v>0.87</v>
      </c>
      <c r="AD159" s="3">
        <v>0.1</v>
      </c>
      <c r="AE159" s="1">
        <v>0.95</v>
      </c>
      <c r="AF159" s="1">
        <v>0.95</v>
      </c>
      <c r="AG159" s="3">
        <v>0.1</v>
      </c>
      <c r="AH159" s="1">
        <v>1</v>
      </c>
      <c r="AI159" s="1">
        <v>1</v>
      </c>
      <c r="AJ159" s="3">
        <v>0.1</v>
      </c>
      <c r="AK159" s="6"/>
      <c r="AL159" s="168">
        <v>9700</v>
      </c>
      <c r="AM159" s="168">
        <v>4000</v>
      </c>
      <c r="AN159" s="8">
        <f t="shared" si="5"/>
        <v>0.41237113402061853</v>
      </c>
      <c r="AO159" s="6"/>
      <c r="AP159" s="7"/>
      <c r="AQ159" s="6"/>
      <c r="AR159" s="7"/>
      <c r="AS159" s="6"/>
      <c r="AT159" s="32"/>
    </row>
    <row r="160" spans="2:46" ht="78" customHeight="1">
      <c r="B160" s="46" t="s">
        <v>16</v>
      </c>
      <c r="C160" s="89"/>
      <c r="D160" s="46" t="s">
        <v>674</v>
      </c>
      <c r="E160" s="89"/>
      <c r="F160" s="49"/>
      <c r="G160" s="111"/>
      <c r="H160" s="50"/>
      <c r="I160" s="50"/>
      <c r="J160" s="50"/>
      <c r="K160" s="50"/>
      <c r="L160" s="25"/>
      <c r="M160" s="49"/>
      <c r="N160" s="52"/>
      <c r="O160" s="4" t="s">
        <v>608</v>
      </c>
      <c r="P160" s="4" t="s">
        <v>233</v>
      </c>
      <c r="Q160" s="1">
        <v>0.84</v>
      </c>
      <c r="R160" s="1">
        <v>0.9</v>
      </c>
      <c r="S160" s="1" t="s">
        <v>896</v>
      </c>
      <c r="T160" s="1"/>
      <c r="U160" s="1">
        <v>0.86</v>
      </c>
      <c r="V160" s="1">
        <v>0.86</v>
      </c>
      <c r="W160" s="3">
        <v>0.08</v>
      </c>
      <c r="X160" s="1"/>
      <c r="Y160" s="1">
        <f t="shared" si="6"/>
        <v>0</v>
      </c>
      <c r="Z160" s="1"/>
      <c r="AA160" s="1"/>
      <c r="AB160" s="1">
        <v>0.88</v>
      </c>
      <c r="AC160" s="1">
        <v>0.88</v>
      </c>
      <c r="AD160" s="3">
        <v>0.08</v>
      </c>
      <c r="AE160" s="1">
        <v>0.9</v>
      </c>
      <c r="AF160" s="1">
        <v>0.9</v>
      </c>
      <c r="AG160" s="3">
        <v>0.08</v>
      </c>
      <c r="AH160" s="1">
        <v>0.9</v>
      </c>
      <c r="AI160" s="1">
        <v>0.9</v>
      </c>
      <c r="AJ160" s="3">
        <v>0.08</v>
      </c>
      <c r="AK160" s="6"/>
      <c r="AL160" s="7"/>
      <c r="AM160" s="7"/>
      <c r="AN160" s="8"/>
      <c r="AO160" s="6"/>
      <c r="AP160" s="7"/>
      <c r="AQ160" s="6"/>
      <c r="AR160" s="7"/>
      <c r="AS160" s="6"/>
      <c r="AT160" s="32"/>
    </row>
    <row r="161" spans="2:46" ht="72">
      <c r="B161" s="46"/>
      <c r="C161" s="89"/>
      <c r="D161" s="46"/>
      <c r="E161" s="89"/>
      <c r="F161" s="49"/>
      <c r="G161" s="111"/>
      <c r="H161" s="50"/>
      <c r="I161" s="50"/>
      <c r="J161" s="50"/>
      <c r="K161" s="50"/>
      <c r="L161" s="25"/>
      <c r="M161" s="49"/>
      <c r="N161" s="52"/>
      <c r="O161" s="4" t="s">
        <v>482</v>
      </c>
      <c r="P161" s="4" t="s">
        <v>233</v>
      </c>
      <c r="Q161" s="1">
        <v>1</v>
      </c>
      <c r="R161" s="1">
        <v>1</v>
      </c>
      <c r="S161" s="1" t="s">
        <v>897</v>
      </c>
      <c r="T161" s="1"/>
      <c r="U161" s="1">
        <v>1</v>
      </c>
      <c r="V161" s="1">
        <v>1</v>
      </c>
      <c r="W161" s="3">
        <v>0.04</v>
      </c>
      <c r="X161" s="1">
        <v>1</v>
      </c>
      <c r="Y161" s="1">
        <f t="shared" si="6"/>
        <v>1</v>
      </c>
      <c r="Z161" s="1"/>
      <c r="AA161" s="1"/>
      <c r="AB161" s="1">
        <v>1</v>
      </c>
      <c r="AC161" s="1">
        <v>1</v>
      </c>
      <c r="AD161" s="3">
        <v>0.04</v>
      </c>
      <c r="AE161" s="1">
        <v>1</v>
      </c>
      <c r="AF161" s="1">
        <v>1</v>
      </c>
      <c r="AG161" s="3">
        <v>0.04</v>
      </c>
      <c r="AH161" s="1">
        <v>1</v>
      </c>
      <c r="AI161" s="1">
        <v>1</v>
      </c>
      <c r="AJ161" s="3">
        <v>0.04</v>
      </c>
      <c r="AK161" s="6"/>
      <c r="AL161" s="7"/>
      <c r="AM161" s="7"/>
      <c r="AN161" s="8"/>
      <c r="AO161" s="6"/>
      <c r="AP161" s="7"/>
      <c r="AQ161" s="6"/>
      <c r="AR161" s="7"/>
      <c r="AS161" s="6"/>
      <c r="AT161" s="32"/>
    </row>
    <row r="162" spans="2:46" ht="72">
      <c r="B162" s="46"/>
      <c r="C162" s="89"/>
      <c r="D162" s="46"/>
      <c r="E162" s="89"/>
      <c r="F162" s="49"/>
      <c r="G162" s="111"/>
      <c r="H162" s="50"/>
      <c r="I162" s="50"/>
      <c r="J162" s="50"/>
      <c r="K162" s="50"/>
      <c r="L162" s="25"/>
      <c r="M162" s="49"/>
      <c r="N162" s="52"/>
      <c r="O162" s="4" t="s">
        <v>483</v>
      </c>
      <c r="P162" s="4" t="s">
        <v>233</v>
      </c>
      <c r="Q162" s="1">
        <v>0.86</v>
      </c>
      <c r="R162" s="1">
        <v>1</v>
      </c>
      <c r="S162" s="1" t="s">
        <v>898</v>
      </c>
      <c r="T162" s="1"/>
      <c r="U162" s="1">
        <v>0.87</v>
      </c>
      <c r="V162" s="1">
        <v>0.87</v>
      </c>
      <c r="W162" s="3">
        <v>0.11</v>
      </c>
      <c r="X162" s="1">
        <v>1</v>
      </c>
      <c r="Y162" s="1">
        <f t="shared" si="6"/>
        <v>1.1494252873563218</v>
      </c>
      <c r="Z162" s="1"/>
      <c r="AA162" s="1"/>
      <c r="AB162" s="1">
        <v>0.9</v>
      </c>
      <c r="AC162" s="1">
        <v>0.9</v>
      </c>
      <c r="AD162" s="3">
        <v>0.11</v>
      </c>
      <c r="AE162" s="1">
        <v>0.95</v>
      </c>
      <c r="AF162" s="1">
        <v>0.95</v>
      </c>
      <c r="AG162" s="3">
        <v>0.11</v>
      </c>
      <c r="AH162" s="1">
        <v>1</v>
      </c>
      <c r="AI162" s="1">
        <v>1</v>
      </c>
      <c r="AJ162" s="3">
        <v>0.11</v>
      </c>
      <c r="AK162" s="6"/>
      <c r="AL162" s="7"/>
      <c r="AM162" s="7"/>
      <c r="AN162" s="8"/>
      <c r="AO162" s="6"/>
      <c r="AP162" s="7"/>
      <c r="AQ162" s="6"/>
      <c r="AR162" s="7"/>
      <c r="AS162" s="6"/>
      <c r="AT162" s="32"/>
    </row>
    <row r="163" spans="2:46" ht="72">
      <c r="B163" s="46"/>
      <c r="C163" s="89"/>
      <c r="D163" s="46"/>
      <c r="E163" s="89"/>
      <c r="F163" s="49"/>
      <c r="G163" s="111"/>
      <c r="H163" s="50"/>
      <c r="I163" s="50"/>
      <c r="J163" s="50"/>
      <c r="K163" s="50"/>
      <c r="L163" s="25"/>
      <c r="M163" s="48"/>
      <c r="N163" s="53"/>
      <c r="O163" s="4" t="s">
        <v>484</v>
      </c>
      <c r="P163" s="4" t="s">
        <v>233</v>
      </c>
      <c r="Q163" s="1">
        <v>0.5</v>
      </c>
      <c r="R163" s="1">
        <v>0.8</v>
      </c>
      <c r="S163" s="1" t="s">
        <v>899</v>
      </c>
      <c r="T163" s="1"/>
      <c r="U163" s="1">
        <v>0.55</v>
      </c>
      <c r="V163" s="1">
        <v>0.55</v>
      </c>
      <c r="W163" s="3">
        <v>0.1</v>
      </c>
      <c r="X163" s="1">
        <v>0.45</v>
      </c>
      <c r="Y163" s="1">
        <f t="shared" si="6"/>
        <v>0.8181818181818181</v>
      </c>
      <c r="Z163" s="1"/>
      <c r="AA163" s="1"/>
      <c r="AB163" s="1">
        <v>0.6</v>
      </c>
      <c r="AC163" s="1">
        <v>0.6</v>
      </c>
      <c r="AD163" s="3">
        <v>0.1</v>
      </c>
      <c r="AE163" s="1">
        <v>0.7</v>
      </c>
      <c r="AF163" s="1">
        <v>0.7</v>
      </c>
      <c r="AG163" s="3">
        <v>0.1</v>
      </c>
      <c r="AH163" s="1">
        <v>0.8</v>
      </c>
      <c r="AI163" s="1">
        <v>0.8</v>
      </c>
      <c r="AJ163" s="3">
        <v>0.1</v>
      </c>
      <c r="AK163" s="6"/>
      <c r="AL163" s="168">
        <v>7000</v>
      </c>
      <c r="AM163" s="168">
        <v>7000</v>
      </c>
      <c r="AN163" s="8">
        <f>AM163/AL163</f>
        <v>1</v>
      </c>
      <c r="AO163" s="6"/>
      <c r="AP163" s="7"/>
      <c r="AQ163" s="6"/>
      <c r="AR163" s="7"/>
      <c r="AS163" s="6"/>
      <c r="AT163" s="32"/>
    </row>
    <row r="164" spans="2:46" ht="72">
      <c r="B164" s="46"/>
      <c r="C164" s="89"/>
      <c r="D164" s="46"/>
      <c r="E164" s="89"/>
      <c r="F164" s="49"/>
      <c r="G164" s="111"/>
      <c r="H164" s="50"/>
      <c r="I164" s="50"/>
      <c r="J164" s="50"/>
      <c r="K164" s="50"/>
      <c r="L164" s="25"/>
      <c r="M164" s="47" t="s">
        <v>488</v>
      </c>
      <c r="N164" s="42"/>
      <c r="O164" s="4" t="s">
        <v>489</v>
      </c>
      <c r="P164" s="4" t="s">
        <v>609</v>
      </c>
      <c r="Q164" s="1">
        <v>0.63</v>
      </c>
      <c r="R164" s="1">
        <v>0.88</v>
      </c>
      <c r="S164" s="1" t="s">
        <v>900</v>
      </c>
      <c r="T164" s="1"/>
      <c r="U164" s="1">
        <v>0.7</v>
      </c>
      <c r="V164" s="1">
        <v>0.7</v>
      </c>
      <c r="W164" s="16">
        <v>0.15</v>
      </c>
      <c r="X164" s="1">
        <v>0.8</v>
      </c>
      <c r="Y164" s="1">
        <f>+X164/V164</f>
        <v>1.142857142857143</v>
      </c>
      <c r="Z164" s="1"/>
      <c r="AA164" s="1"/>
      <c r="AB164" s="1">
        <v>0.8</v>
      </c>
      <c r="AC164" s="1">
        <v>0.8</v>
      </c>
      <c r="AD164" s="16">
        <v>0.15</v>
      </c>
      <c r="AE164" s="1">
        <v>0.8</v>
      </c>
      <c r="AF164" s="1">
        <v>0.8</v>
      </c>
      <c r="AG164" s="16">
        <v>0.15</v>
      </c>
      <c r="AH164" s="1">
        <v>0.88</v>
      </c>
      <c r="AI164" s="1">
        <v>0.88</v>
      </c>
      <c r="AJ164" s="16">
        <v>0.15</v>
      </c>
      <c r="AK164" s="6"/>
      <c r="AL164" s="38">
        <v>478523000</v>
      </c>
      <c r="AM164" s="38">
        <v>130151000</v>
      </c>
      <c r="AN164" s="41">
        <v>0.27</v>
      </c>
      <c r="AO164" s="6"/>
      <c r="AP164" s="7"/>
      <c r="AQ164" s="6"/>
      <c r="AR164" s="7"/>
      <c r="AS164" s="6"/>
      <c r="AT164" s="32"/>
    </row>
    <row r="165" spans="2:46" ht="60">
      <c r="B165" s="46"/>
      <c r="C165" s="89"/>
      <c r="D165" s="46"/>
      <c r="E165" s="89"/>
      <c r="F165" s="49"/>
      <c r="G165" s="111"/>
      <c r="H165" s="50"/>
      <c r="I165" s="50"/>
      <c r="J165" s="50"/>
      <c r="K165" s="50"/>
      <c r="L165" s="25"/>
      <c r="M165" s="49"/>
      <c r="N165" s="43"/>
      <c r="O165" s="4" t="s">
        <v>490</v>
      </c>
      <c r="P165" s="4" t="s">
        <v>610</v>
      </c>
      <c r="Q165" s="2">
        <v>0</v>
      </c>
      <c r="R165" s="2">
        <v>1</v>
      </c>
      <c r="S165" s="1" t="s">
        <v>901</v>
      </c>
      <c r="T165" s="2"/>
      <c r="U165" s="2">
        <v>0</v>
      </c>
      <c r="V165" s="2">
        <v>0</v>
      </c>
      <c r="W165" s="16">
        <v>0.05</v>
      </c>
      <c r="X165" s="2">
        <v>0</v>
      </c>
      <c r="Y165" s="1">
        <v>1</v>
      </c>
      <c r="Z165" s="2"/>
      <c r="AA165" s="2"/>
      <c r="AB165" s="2">
        <v>1</v>
      </c>
      <c r="AC165" s="2">
        <v>1</v>
      </c>
      <c r="AD165" s="16">
        <v>0.05</v>
      </c>
      <c r="AE165" s="2">
        <v>1</v>
      </c>
      <c r="AF165" s="2">
        <v>1</v>
      </c>
      <c r="AG165" s="16">
        <v>0.05</v>
      </c>
      <c r="AH165" s="2">
        <v>1</v>
      </c>
      <c r="AI165" s="2">
        <v>1</v>
      </c>
      <c r="AJ165" s="16">
        <v>0.05</v>
      </c>
      <c r="AK165" s="6"/>
      <c r="AL165" s="39"/>
      <c r="AM165" s="39"/>
      <c r="AN165" s="39"/>
      <c r="AO165" s="6"/>
      <c r="AP165" s="7"/>
      <c r="AQ165" s="6"/>
      <c r="AR165" s="7"/>
      <c r="AS165" s="6"/>
      <c r="AT165" s="32"/>
    </row>
    <row r="166" spans="2:46" ht="48">
      <c r="B166" s="46"/>
      <c r="C166" s="89"/>
      <c r="D166" s="46"/>
      <c r="E166" s="89"/>
      <c r="F166" s="49"/>
      <c r="G166" s="111"/>
      <c r="H166" s="50"/>
      <c r="I166" s="50"/>
      <c r="J166" s="50"/>
      <c r="K166" s="50"/>
      <c r="L166" s="25"/>
      <c r="M166" s="49"/>
      <c r="N166" s="43"/>
      <c r="O166" s="4" t="s">
        <v>491</v>
      </c>
      <c r="P166" s="4" t="s">
        <v>234</v>
      </c>
      <c r="Q166" s="1">
        <v>0.78</v>
      </c>
      <c r="R166" s="1">
        <v>1</v>
      </c>
      <c r="S166" s="1" t="s">
        <v>902</v>
      </c>
      <c r="T166" s="1"/>
      <c r="U166" s="1">
        <v>0.78</v>
      </c>
      <c r="V166" s="1">
        <v>0</v>
      </c>
      <c r="W166" s="16">
        <v>0.05</v>
      </c>
      <c r="X166" s="1">
        <v>0.8</v>
      </c>
      <c r="Y166" s="1">
        <v>1.025</v>
      </c>
      <c r="Z166" s="1"/>
      <c r="AA166" s="1"/>
      <c r="AB166" s="1">
        <v>0.88</v>
      </c>
      <c r="AC166" s="1"/>
      <c r="AD166" s="16">
        <v>0.05</v>
      </c>
      <c r="AE166" s="1">
        <v>1</v>
      </c>
      <c r="AF166" s="1"/>
      <c r="AG166" s="16">
        <v>0.05</v>
      </c>
      <c r="AH166" s="1">
        <v>1</v>
      </c>
      <c r="AI166" s="1"/>
      <c r="AJ166" s="16">
        <v>0.05</v>
      </c>
      <c r="AK166" s="6"/>
      <c r="AL166" s="39"/>
      <c r="AM166" s="39"/>
      <c r="AN166" s="39"/>
      <c r="AO166" s="6"/>
      <c r="AP166" s="7"/>
      <c r="AQ166" s="6"/>
      <c r="AR166" s="7"/>
      <c r="AS166" s="6"/>
      <c r="AT166" s="32"/>
    </row>
    <row r="167" spans="2:46" ht="60">
      <c r="B167" s="46" t="s">
        <v>16</v>
      </c>
      <c r="C167" s="89"/>
      <c r="D167" s="46" t="s">
        <v>674</v>
      </c>
      <c r="E167" s="89"/>
      <c r="F167" s="49"/>
      <c r="G167" s="111"/>
      <c r="H167" s="50"/>
      <c r="I167" s="50"/>
      <c r="J167" s="50"/>
      <c r="K167" s="50"/>
      <c r="L167" s="25"/>
      <c r="M167" s="49"/>
      <c r="N167" s="43"/>
      <c r="O167" s="4" t="s">
        <v>492</v>
      </c>
      <c r="P167" s="4" t="s">
        <v>235</v>
      </c>
      <c r="Q167" s="1">
        <v>0.33</v>
      </c>
      <c r="R167" s="1">
        <v>0.8</v>
      </c>
      <c r="S167" s="1" t="s">
        <v>903</v>
      </c>
      <c r="T167" s="1"/>
      <c r="U167" s="1">
        <v>0.5</v>
      </c>
      <c r="V167" s="1">
        <v>0.17</v>
      </c>
      <c r="W167" s="16">
        <v>0.1</v>
      </c>
      <c r="X167" s="1">
        <v>0.408</v>
      </c>
      <c r="Y167" s="1">
        <f>+X167/V167</f>
        <v>2.3999999999999995</v>
      </c>
      <c r="Z167" s="1"/>
      <c r="AA167" s="1"/>
      <c r="AB167" s="1">
        <v>0.6</v>
      </c>
      <c r="AC167" s="1"/>
      <c r="AD167" s="16">
        <v>0.1</v>
      </c>
      <c r="AE167" s="1">
        <v>0.7</v>
      </c>
      <c r="AF167" s="1"/>
      <c r="AG167" s="16">
        <v>0.1</v>
      </c>
      <c r="AH167" s="1">
        <v>0.8</v>
      </c>
      <c r="AI167" s="1"/>
      <c r="AJ167" s="16">
        <v>0.1</v>
      </c>
      <c r="AK167" s="6"/>
      <c r="AL167" s="39"/>
      <c r="AM167" s="39"/>
      <c r="AN167" s="39"/>
      <c r="AO167" s="6"/>
      <c r="AP167" s="7"/>
      <c r="AQ167" s="6"/>
      <c r="AR167" s="7"/>
      <c r="AS167" s="6"/>
      <c r="AT167" s="32"/>
    </row>
    <row r="168" spans="2:46" ht="72">
      <c r="B168" s="46"/>
      <c r="C168" s="89"/>
      <c r="D168" s="46"/>
      <c r="E168" s="89"/>
      <c r="F168" s="49"/>
      <c r="G168" s="111"/>
      <c r="H168" s="50"/>
      <c r="I168" s="50"/>
      <c r="J168" s="50"/>
      <c r="K168" s="50"/>
      <c r="L168" s="25"/>
      <c r="M168" s="49"/>
      <c r="N168" s="43"/>
      <c r="O168" s="4" t="s">
        <v>493</v>
      </c>
      <c r="P168" s="4" t="s">
        <v>501</v>
      </c>
      <c r="Q168" s="15">
        <v>0.774</v>
      </c>
      <c r="R168" s="1">
        <v>0.9</v>
      </c>
      <c r="S168" s="1" t="s">
        <v>904</v>
      </c>
      <c r="T168" s="1"/>
      <c r="U168" s="1">
        <v>0.8</v>
      </c>
      <c r="V168" s="15">
        <v>0.056</v>
      </c>
      <c r="W168" s="16">
        <v>0.1</v>
      </c>
      <c r="X168" s="1">
        <v>0.98</v>
      </c>
      <c r="Y168" s="1">
        <v>1.225</v>
      </c>
      <c r="Z168" s="1"/>
      <c r="AA168" s="1"/>
      <c r="AB168" s="1">
        <v>0.85</v>
      </c>
      <c r="AC168" s="1"/>
      <c r="AD168" s="16">
        <v>0.1</v>
      </c>
      <c r="AE168" s="1">
        <v>0.9</v>
      </c>
      <c r="AF168" s="1"/>
      <c r="AG168" s="16">
        <v>0.1</v>
      </c>
      <c r="AH168" s="1">
        <v>0.9</v>
      </c>
      <c r="AI168" s="1"/>
      <c r="AJ168" s="16">
        <v>0.1</v>
      </c>
      <c r="AK168" s="6"/>
      <c r="AL168" s="39"/>
      <c r="AM168" s="39"/>
      <c r="AN168" s="39"/>
      <c r="AO168" s="6"/>
      <c r="AP168" s="7"/>
      <c r="AQ168" s="6"/>
      <c r="AR168" s="7"/>
      <c r="AS168" s="6"/>
      <c r="AT168" s="32"/>
    </row>
    <row r="169" spans="2:46" ht="60">
      <c r="B169" s="46"/>
      <c r="C169" s="89"/>
      <c r="D169" s="46"/>
      <c r="E169" s="89"/>
      <c r="F169" s="49"/>
      <c r="G169" s="111"/>
      <c r="H169" s="50"/>
      <c r="I169" s="50"/>
      <c r="J169" s="50"/>
      <c r="K169" s="50"/>
      <c r="L169" s="25"/>
      <c r="M169" s="49"/>
      <c r="N169" s="43"/>
      <c r="O169" s="4" t="s">
        <v>494</v>
      </c>
      <c r="P169" s="4" t="s">
        <v>238</v>
      </c>
      <c r="Q169" s="1">
        <v>0.53</v>
      </c>
      <c r="R169" s="1">
        <v>0.8</v>
      </c>
      <c r="S169" s="1" t="s">
        <v>905</v>
      </c>
      <c r="T169" s="1"/>
      <c r="U169" s="1">
        <v>0.6</v>
      </c>
      <c r="V169" s="1">
        <v>0.07</v>
      </c>
      <c r="W169" s="16">
        <v>0.1</v>
      </c>
      <c r="X169" s="1">
        <v>0.923</v>
      </c>
      <c r="Y169" s="1">
        <v>1.53</v>
      </c>
      <c r="Z169" s="1"/>
      <c r="AA169" s="1"/>
      <c r="AB169" s="1">
        <v>0.7</v>
      </c>
      <c r="AC169" s="1"/>
      <c r="AD169" s="16">
        <v>0.1</v>
      </c>
      <c r="AE169" s="1">
        <v>0.75</v>
      </c>
      <c r="AF169" s="1"/>
      <c r="AG169" s="16">
        <v>0.1</v>
      </c>
      <c r="AH169" s="1">
        <v>0.8</v>
      </c>
      <c r="AI169" s="1"/>
      <c r="AJ169" s="16">
        <v>0.1</v>
      </c>
      <c r="AK169" s="6"/>
      <c r="AL169" s="39"/>
      <c r="AM169" s="39"/>
      <c r="AN169" s="39"/>
      <c r="AO169" s="6"/>
      <c r="AP169" s="7"/>
      <c r="AQ169" s="6"/>
      <c r="AR169" s="7"/>
      <c r="AS169" s="6"/>
      <c r="AT169" s="32"/>
    </row>
    <row r="170" spans="2:46" ht="60">
      <c r="B170" s="46"/>
      <c r="C170" s="89"/>
      <c r="D170" s="46"/>
      <c r="E170" s="89"/>
      <c r="F170" s="49"/>
      <c r="G170" s="111"/>
      <c r="H170" s="50"/>
      <c r="I170" s="50"/>
      <c r="J170" s="50"/>
      <c r="K170" s="50"/>
      <c r="L170" s="25"/>
      <c r="M170" s="49"/>
      <c r="N170" s="43"/>
      <c r="O170" s="4" t="s">
        <v>495</v>
      </c>
      <c r="P170" s="4" t="s">
        <v>239</v>
      </c>
      <c r="Q170" s="1">
        <v>0.04</v>
      </c>
      <c r="R170" s="1">
        <v>0.5</v>
      </c>
      <c r="S170" s="1" t="s">
        <v>906</v>
      </c>
      <c r="T170" s="1"/>
      <c r="U170" s="1">
        <v>0.2</v>
      </c>
      <c r="V170" s="1">
        <v>0.16</v>
      </c>
      <c r="W170" s="16">
        <v>0.1</v>
      </c>
      <c r="X170" s="1">
        <v>0.1</v>
      </c>
      <c r="Y170" s="1">
        <v>0.5</v>
      </c>
      <c r="Z170" s="1"/>
      <c r="AA170" s="1"/>
      <c r="AB170" s="1">
        <v>0.25</v>
      </c>
      <c r="AC170" s="1"/>
      <c r="AD170" s="16">
        <v>0.1</v>
      </c>
      <c r="AE170" s="1">
        <v>0.35</v>
      </c>
      <c r="AF170" s="1"/>
      <c r="AG170" s="16">
        <v>0.1</v>
      </c>
      <c r="AH170" s="1">
        <v>0.4</v>
      </c>
      <c r="AI170" s="1"/>
      <c r="AJ170" s="16">
        <v>0.1</v>
      </c>
      <c r="AK170" s="6"/>
      <c r="AL170" s="39"/>
      <c r="AM170" s="39"/>
      <c r="AN170" s="39"/>
      <c r="AO170" s="6"/>
      <c r="AP170" s="7"/>
      <c r="AQ170" s="6"/>
      <c r="AR170" s="7"/>
      <c r="AS170" s="6"/>
      <c r="AT170" s="32"/>
    </row>
    <row r="171" spans="2:46" ht="24">
      <c r="B171" s="46"/>
      <c r="C171" s="89"/>
      <c r="D171" s="46"/>
      <c r="E171" s="89"/>
      <c r="F171" s="49"/>
      <c r="G171" s="111"/>
      <c r="H171" s="50"/>
      <c r="I171" s="50"/>
      <c r="J171" s="50"/>
      <c r="K171" s="50"/>
      <c r="L171" s="25"/>
      <c r="M171" s="49"/>
      <c r="N171" s="43"/>
      <c r="O171" s="4" t="s">
        <v>496</v>
      </c>
      <c r="P171" s="4" t="s">
        <v>240</v>
      </c>
      <c r="Q171" s="1">
        <v>0.3</v>
      </c>
      <c r="R171" s="1">
        <v>0.7</v>
      </c>
      <c r="S171" s="1" t="s">
        <v>907</v>
      </c>
      <c r="T171" s="1"/>
      <c r="U171" s="1">
        <v>0.4</v>
      </c>
      <c r="V171" s="1"/>
      <c r="W171" s="16">
        <v>0.05</v>
      </c>
      <c r="X171" s="1">
        <v>0.4</v>
      </c>
      <c r="Y171" s="1">
        <v>1</v>
      </c>
      <c r="Z171" s="1"/>
      <c r="AA171" s="1"/>
      <c r="AB171" s="1">
        <v>0.5</v>
      </c>
      <c r="AC171" s="1"/>
      <c r="AD171" s="16">
        <v>0.05</v>
      </c>
      <c r="AE171" s="1">
        <v>0.6</v>
      </c>
      <c r="AF171" s="1"/>
      <c r="AG171" s="16">
        <v>0.05</v>
      </c>
      <c r="AH171" s="1">
        <v>0.7</v>
      </c>
      <c r="AI171" s="1"/>
      <c r="AJ171" s="16">
        <v>0.05</v>
      </c>
      <c r="AK171" s="6"/>
      <c r="AL171" s="39"/>
      <c r="AM171" s="39"/>
      <c r="AN171" s="39"/>
      <c r="AO171" s="6"/>
      <c r="AP171" s="7"/>
      <c r="AQ171" s="6"/>
      <c r="AR171" s="7"/>
      <c r="AS171" s="6"/>
      <c r="AT171" s="32"/>
    </row>
    <row r="172" spans="2:46" ht="48">
      <c r="B172" s="46"/>
      <c r="C172" s="89"/>
      <c r="D172" s="46"/>
      <c r="E172" s="89"/>
      <c r="F172" s="49"/>
      <c r="G172" s="111"/>
      <c r="H172" s="50"/>
      <c r="I172" s="50"/>
      <c r="J172" s="50"/>
      <c r="K172" s="50"/>
      <c r="L172" s="25"/>
      <c r="M172" s="49"/>
      <c r="N172" s="43"/>
      <c r="O172" s="4" t="s">
        <v>236</v>
      </c>
      <c r="P172" s="4" t="s">
        <v>611</v>
      </c>
      <c r="Q172" s="1">
        <v>1</v>
      </c>
      <c r="R172" s="1">
        <v>1</v>
      </c>
      <c r="S172" s="1" t="s">
        <v>908</v>
      </c>
      <c r="T172" s="1"/>
      <c r="U172" s="1">
        <v>1</v>
      </c>
      <c r="V172" s="1">
        <v>1</v>
      </c>
      <c r="W172" s="16">
        <v>0.1</v>
      </c>
      <c r="X172" s="1">
        <v>1</v>
      </c>
      <c r="Y172" s="1">
        <f t="shared" si="6"/>
        <v>1</v>
      </c>
      <c r="Z172" s="1"/>
      <c r="AA172" s="1"/>
      <c r="AB172" s="1">
        <v>1</v>
      </c>
      <c r="AC172" s="1">
        <v>1</v>
      </c>
      <c r="AD172" s="16">
        <v>0.1</v>
      </c>
      <c r="AE172" s="1">
        <v>1</v>
      </c>
      <c r="AF172" s="1">
        <v>1</v>
      </c>
      <c r="AG172" s="16">
        <v>0.1</v>
      </c>
      <c r="AH172" s="1">
        <v>1</v>
      </c>
      <c r="AI172" s="1">
        <v>1</v>
      </c>
      <c r="AJ172" s="16">
        <v>0.1</v>
      </c>
      <c r="AK172" s="6"/>
      <c r="AL172" s="39"/>
      <c r="AM172" s="39"/>
      <c r="AN172" s="39"/>
      <c r="AO172" s="6"/>
      <c r="AP172" s="7"/>
      <c r="AQ172" s="6"/>
      <c r="AR172" s="7"/>
      <c r="AS172" s="6"/>
      <c r="AT172" s="32"/>
    </row>
    <row r="173" spans="2:46" ht="73.5" customHeight="1">
      <c r="B173" s="46" t="s">
        <v>16</v>
      </c>
      <c r="C173" s="89"/>
      <c r="D173" s="46" t="s">
        <v>674</v>
      </c>
      <c r="E173" s="89"/>
      <c r="F173" s="49"/>
      <c r="G173" s="111"/>
      <c r="H173" s="50"/>
      <c r="I173" s="50"/>
      <c r="J173" s="50"/>
      <c r="K173" s="50"/>
      <c r="L173" s="25"/>
      <c r="M173" s="49"/>
      <c r="N173" s="43"/>
      <c r="O173" s="4" t="s">
        <v>237</v>
      </c>
      <c r="P173" s="4" t="s">
        <v>653</v>
      </c>
      <c r="Q173" s="1">
        <v>0.95</v>
      </c>
      <c r="R173" s="1">
        <v>1</v>
      </c>
      <c r="S173" s="1" t="s">
        <v>909</v>
      </c>
      <c r="T173" s="1"/>
      <c r="U173" s="1">
        <v>1</v>
      </c>
      <c r="V173" s="1">
        <v>1</v>
      </c>
      <c r="W173" s="16">
        <v>0.05</v>
      </c>
      <c r="X173" s="1">
        <v>1</v>
      </c>
      <c r="Y173" s="1">
        <f t="shared" si="6"/>
        <v>1</v>
      </c>
      <c r="Z173" s="1"/>
      <c r="AA173" s="1"/>
      <c r="AB173" s="1">
        <v>1</v>
      </c>
      <c r="AC173" s="1">
        <v>1</v>
      </c>
      <c r="AD173" s="16">
        <v>0.05</v>
      </c>
      <c r="AE173" s="1">
        <v>1</v>
      </c>
      <c r="AF173" s="1">
        <v>1</v>
      </c>
      <c r="AG173" s="16">
        <v>0.05</v>
      </c>
      <c r="AH173" s="1">
        <v>1</v>
      </c>
      <c r="AI173" s="1">
        <v>1</v>
      </c>
      <c r="AJ173" s="16">
        <v>0.05</v>
      </c>
      <c r="AK173" s="6"/>
      <c r="AL173" s="39"/>
      <c r="AM173" s="39"/>
      <c r="AN173" s="39"/>
      <c r="AO173" s="6"/>
      <c r="AP173" s="7"/>
      <c r="AQ173" s="6"/>
      <c r="AR173" s="7"/>
      <c r="AS173" s="6"/>
      <c r="AT173" s="32"/>
    </row>
    <row r="174" spans="2:46" ht="36">
      <c r="B174" s="46"/>
      <c r="C174" s="89"/>
      <c r="D174" s="46"/>
      <c r="E174" s="89"/>
      <c r="F174" s="49"/>
      <c r="G174" s="111"/>
      <c r="H174" s="50"/>
      <c r="I174" s="50"/>
      <c r="J174" s="50"/>
      <c r="K174" s="50"/>
      <c r="L174" s="25"/>
      <c r="M174" s="49"/>
      <c r="N174" s="43"/>
      <c r="O174" s="4" t="s">
        <v>497</v>
      </c>
      <c r="P174" s="4" t="s">
        <v>612</v>
      </c>
      <c r="Q174" s="1">
        <v>1</v>
      </c>
      <c r="R174" s="1">
        <v>1</v>
      </c>
      <c r="S174" s="1" t="s">
        <v>910</v>
      </c>
      <c r="T174" s="1"/>
      <c r="U174" s="1">
        <v>1</v>
      </c>
      <c r="V174" s="1">
        <v>1</v>
      </c>
      <c r="W174" s="16">
        <v>0.03</v>
      </c>
      <c r="X174" s="1">
        <v>0.9</v>
      </c>
      <c r="Y174" s="1">
        <f t="shared" si="6"/>
        <v>0.9</v>
      </c>
      <c r="Z174" s="1"/>
      <c r="AA174" s="1"/>
      <c r="AB174" s="1">
        <v>1</v>
      </c>
      <c r="AC174" s="1">
        <v>1</v>
      </c>
      <c r="AD174" s="16">
        <v>0.03</v>
      </c>
      <c r="AE174" s="1">
        <v>1</v>
      </c>
      <c r="AF174" s="1">
        <v>1</v>
      </c>
      <c r="AG174" s="16">
        <v>0.03</v>
      </c>
      <c r="AH174" s="1">
        <v>1</v>
      </c>
      <c r="AI174" s="1">
        <v>1</v>
      </c>
      <c r="AJ174" s="16">
        <v>0.03</v>
      </c>
      <c r="AK174" s="6"/>
      <c r="AL174" s="39"/>
      <c r="AM174" s="39"/>
      <c r="AN174" s="39"/>
      <c r="AO174" s="6"/>
      <c r="AP174" s="7"/>
      <c r="AQ174" s="6"/>
      <c r="AR174" s="7"/>
      <c r="AS174" s="6"/>
      <c r="AT174" s="32"/>
    </row>
    <row r="175" spans="2:46" ht="60">
      <c r="B175" s="46"/>
      <c r="C175" s="89"/>
      <c r="D175" s="46"/>
      <c r="E175" s="89"/>
      <c r="F175" s="49"/>
      <c r="G175" s="111"/>
      <c r="H175" s="50"/>
      <c r="I175" s="50"/>
      <c r="J175" s="50"/>
      <c r="K175" s="50"/>
      <c r="L175" s="25"/>
      <c r="M175" s="49"/>
      <c r="N175" s="43"/>
      <c r="O175" s="4" t="s">
        <v>498</v>
      </c>
      <c r="P175" s="4" t="s">
        <v>613</v>
      </c>
      <c r="Q175" s="1">
        <v>1</v>
      </c>
      <c r="R175" s="1">
        <v>1</v>
      </c>
      <c r="S175" s="1" t="s">
        <v>911</v>
      </c>
      <c r="T175" s="1"/>
      <c r="U175" s="1">
        <v>1</v>
      </c>
      <c r="V175" s="1">
        <v>1</v>
      </c>
      <c r="W175" s="16">
        <v>0.05</v>
      </c>
      <c r="X175" s="1">
        <v>0.83</v>
      </c>
      <c r="Y175" s="1">
        <f t="shared" si="6"/>
        <v>0.83</v>
      </c>
      <c r="Z175" s="1"/>
      <c r="AA175" s="1"/>
      <c r="AB175" s="1">
        <v>1</v>
      </c>
      <c r="AC175" s="1">
        <v>1</v>
      </c>
      <c r="AD175" s="16">
        <v>0.05</v>
      </c>
      <c r="AE175" s="1">
        <v>1</v>
      </c>
      <c r="AF175" s="1">
        <v>1</v>
      </c>
      <c r="AG175" s="16">
        <v>0.05</v>
      </c>
      <c r="AH175" s="1">
        <v>1</v>
      </c>
      <c r="AI175" s="1">
        <v>1</v>
      </c>
      <c r="AJ175" s="16">
        <v>0.05</v>
      </c>
      <c r="AK175" s="6"/>
      <c r="AL175" s="39"/>
      <c r="AM175" s="39"/>
      <c r="AN175" s="39"/>
      <c r="AO175" s="6"/>
      <c r="AP175" s="7"/>
      <c r="AQ175" s="6"/>
      <c r="AR175" s="7"/>
      <c r="AS175" s="6"/>
      <c r="AT175" s="32"/>
    </row>
    <row r="176" spans="2:46" ht="72">
      <c r="B176" s="46"/>
      <c r="C176" s="89"/>
      <c r="D176" s="46"/>
      <c r="E176" s="89"/>
      <c r="F176" s="49"/>
      <c r="G176" s="111"/>
      <c r="H176" s="50"/>
      <c r="I176" s="50"/>
      <c r="J176" s="50"/>
      <c r="K176" s="50"/>
      <c r="L176" s="25"/>
      <c r="M176" s="49"/>
      <c r="N176" s="43"/>
      <c r="O176" s="4" t="s">
        <v>499</v>
      </c>
      <c r="P176" s="4" t="s">
        <v>614</v>
      </c>
      <c r="Q176" s="1">
        <v>0.3</v>
      </c>
      <c r="R176" s="1">
        <v>1</v>
      </c>
      <c r="S176" s="1" t="s">
        <v>912</v>
      </c>
      <c r="T176" s="1"/>
      <c r="U176" s="1">
        <v>0.5</v>
      </c>
      <c r="V176" s="1">
        <v>0.2</v>
      </c>
      <c r="W176" s="16">
        <v>0.04</v>
      </c>
      <c r="X176" s="1">
        <v>0.5</v>
      </c>
      <c r="Y176" s="1">
        <v>1</v>
      </c>
      <c r="Z176" s="1"/>
      <c r="AA176" s="1"/>
      <c r="AB176" s="1">
        <v>0.7</v>
      </c>
      <c r="AC176" s="1"/>
      <c r="AD176" s="16">
        <v>0.04</v>
      </c>
      <c r="AE176" s="1">
        <v>0.9</v>
      </c>
      <c r="AF176" s="1"/>
      <c r="AG176" s="16">
        <v>0.04</v>
      </c>
      <c r="AH176" s="1">
        <v>1</v>
      </c>
      <c r="AI176" s="1"/>
      <c r="AJ176" s="16">
        <v>0.04</v>
      </c>
      <c r="AK176" s="6"/>
      <c r="AL176" s="39"/>
      <c r="AM176" s="39"/>
      <c r="AN176" s="39"/>
      <c r="AO176" s="6"/>
      <c r="AP176" s="7"/>
      <c r="AQ176" s="6"/>
      <c r="AR176" s="7"/>
      <c r="AS176" s="6"/>
      <c r="AT176" s="32"/>
    </row>
    <row r="177" spans="2:46" ht="48">
      <c r="B177" s="46"/>
      <c r="C177" s="89"/>
      <c r="D177" s="46"/>
      <c r="E177" s="89"/>
      <c r="F177" s="49"/>
      <c r="G177" s="111"/>
      <c r="H177" s="50"/>
      <c r="I177" s="50"/>
      <c r="J177" s="50"/>
      <c r="K177" s="50"/>
      <c r="L177" s="25"/>
      <c r="M177" s="48"/>
      <c r="N177" s="44"/>
      <c r="O177" s="4" t="s">
        <v>500</v>
      </c>
      <c r="P177" s="4" t="s">
        <v>615</v>
      </c>
      <c r="Q177" s="1">
        <v>1</v>
      </c>
      <c r="R177" s="1">
        <v>1</v>
      </c>
      <c r="S177" s="1" t="s">
        <v>913</v>
      </c>
      <c r="T177" s="1"/>
      <c r="U177" s="1">
        <v>1</v>
      </c>
      <c r="V177" s="1">
        <v>1</v>
      </c>
      <c r="W177" s="16">
        <v>0.03</v>
      </c>
      <c r="X177" s="1">
        <v>1</v>
      </c>
      <c r="Y177" s="1">
        <f t="shared" si="6"/>
        <v>1</v>
      </c>
      <c r="Z177" s="1"/>
      <c r="AA177" s="1"/>
      <c r="AB177" s="1">
        <v>1</v>
      </c>
      <c r="AC177" s="1">
        <v>1</v>
      </c>
      <c r="AD177" s="16">
        <v>0.03</v>
      </c>
      <c r="AE177" s="1">
        <v>1</v>
      </c>
      <c r="AF177" s="1">
        <v>1</v>
      </c>
      <c r="AG177" s="16">
        <v>0.03</v>
      </c>
      <c r="AH177" s="1">
        <v>1</v>
      </c>
      <c r="AI177" s="1">
        <v>1</v>
      </c>
      <c r="AJ177" s="16">
        <v>0.03</v>
      </c>
      <c r="AK177" s="6"/>
      <c r="AL177" s="40"/>
      <c r="AM177" s="40"/>
      <c r="AN177" s="40"/>
      <c r="AO177" s="6"/>
      <c r="AP177" s="7"/>
      <c r="AQ177" s="6"/>
      <c r="AR177" s="7"/>
      <c r="AS177" s="6"/>
      <c r="AT177" s="32"/>
    </row>
    <row r="178" spans="2:46" ht="120" customHeight="1">
      <c r="B178" s="46"/>
      <c r="C178" s="89"/>
      <c r="D178" s="46"/>
      <c r="E178" s="89"/>
      <c r="F178" s="49"/>
      <c r="G178" s="111"/>
      <c r="H178" s="50"/>
      <c r="I178" s="50"/>
      <c r="J178" s="50"/>
      <c r="K178" s="50"/>
      <c r="L178" s="25"/>
      <c r="M178" s="46" t="s">
        <v>241</v>
      </c>
      <c r="N178" s="11"/>
      <c r="O178" s="50" t="s">
        <v>502</v>
      </c>
      <c r="P178" s="4" t="s">
        <v>242</v>
      </c>
      <c r="Q178" s="2">
        <v>2</v>
      </c>
      <c r="R178" s="2">
        <v>2</v>
      </c>
      <c r="S178" s="1" t="s">
        <v>914</v>
      </c>
      <c r="T178" s="2"/>
      <c r="U178" s="2">
        <v>2</v>
      </c>
      <c r="V178" s="2">
        <v>2</v>
      </c>
      <c r="W178" s="1">
        <v>0.5</v>
      </c>
      <c r="X178" s="2"/>
      <c r="Y178" s="1">
        <f aca="true" t="shared" si="7" ref="Y178:Y209">+X178/V178*100</f>
        <v>0</v>
      </c>
      <c r="Z178" s="2"/>
      <c r="AA178" s="2"/>
      <c r="AB178" s="2">
        <v>0</v>
      </c>
      <c r="AC178" s="2">
        <v>0</v>
      </c>
      <c r="AD178" s="1">
        <v>0.5</v>
      </c>
      <c r="AE178" s="2">
        <v>0</v>
      </c>
      <c r="AF178" s="2">
        <v>0</v>
      </c>
      <c r="AG178" s="1">
        <v>0.5</v>
      </c>
      <c r="AH178" s="2">
        <v>0</v>
      </c>
      <c r="AI178" s="2">
        <v>0</v>
      </c>
      <c r="AJ178" s="1">
        <v>0.5</v>
      </c>
      <c r="AK178" s="6"/>
      <c r="AL178" s="7"/>
      <c r="AM178" s="7"/>
      <c r="AN178" s="7" t="e">
        <f aca="true" t="shared" si="8" ref="AN178:AN189">+AL178/AM178*100</f>
        <v>#DIV/0!</v>
      </c>
      <c r="AO178" s="6"/>
      <c r="AP178" s="7"/>
      <c r="AQ178" s="6"/>
      <c r="AR178" s="7"/>
      <c r="AS178" s="6"/>
      <c r="AT178" s="32"/>
    </row>
    <row r="179" spans="2:46" ht="24">
      <c r="B179" s="46"/>
      <c r="C179" s="89"/>
      <c r="D179" s="46"/>
      <c r="E179" s="89"/>
      <c r="F179" s="48"/>
      <c r="G179" s="86"/>
      <c r="H179" s="50"/>
      <c r="I179" s="50"/>
      <c r="J179" s="50"/>
      <c r="K179" s="50"/>
      <c r="L179" s="25"/>
      <c r="M179" s="46"/>
      <c r="N179" s="11"/>
      <c r="O179" s="50"/>
      <c r="P179" s="4" t="s">
        <v>243</v>
      </c>
      <c r="Q179" s="2">
        <v>2</v>
      </c>
      <c r="R179" s="2">
        <v>8</v>
      </c>
      <c r="S179" s="1" t="s">
        <v>915</v>
      </c>
      <c r="T179" s="2"/>
      <c r="U179" s="2">
        <v>2</v>
      </c>
      <c r="V179" s="2">
        <v>2</v>
      </c>
      <c r="W179" s="1">
        <v>0.5</v>
      </c>
      <c r="X179" s="2"/>
      <c r="Y179" s="1">
        <f t="shared" si="7"/>
        <v>0</v>
      </c>
      <c r="Z179" s="2"/>
      <c r="AA179" s="2"/>
      <c r="AB179" s="2">
        <v>2</v>
      </c>
      <c r="AC179" s="2">
        <v>2</v>
      </c>
      <c r="AD179" s="1">
        <v>0.5</v>
      </c>
      <c r="AE179" s="2">
        <v>2</v>
      </c>
      <c r="AF179" s="2">
        <v>2</v>
      </c>
      <c r="AG179" s="1">
        <v>0.5</v>
      </c>
      <c r="AH179" s="2">
        <v>2</v>
      </c>
      <c r="AI179" s="2">
        <v>2</v>
      </c>
      <c r="AJ179" s="1">
        <v>0.5</v>
      </c>
      <c r="AK179" s="6"/>
      <c r="AL179" s="7"/>
      <c r="AM179" s="7"/>
      <c r="AN179" s="7" t="e">
        <f t="shared" si="8"/>
        <v>#DIV/0!</v>
      </c>
      <c r="AO179" s="6"/>
      <c r="AP179" s="7"/>
      <c r="AQ179" s="6"/>
      <c r="AR179" s="7"/>
      <c r="AS179" s="6"/>
      <c r="AT179" s="32"/>
    </row>
    <row r="180" spans="2:46" ht="120">
      <c r="B180" s="46" t="s">
        <v>16</v>
      </c>
      <c r="C180" s="89"/>
      <c r="D180" s="46" t="s">
        <v>674</v>
      </c>
      <c r="E180" s="89"/>
      <c r="F180" s="47" t="s">
        <v>696</v>
      </c>
      <c r="G180" s="75"/>
      <c r="H180" s="4" t="s">
        <v>177</v>
      </c>
      <c r="I180" s="4" t="s">
        <v>178</v>
      </c>
      <c r="J180" s="19">
        <v>3</v>
      </c>
      <c r="K180" s="19">
        <v>5</v>
      </c>
      <c r="L180" s="1"/>
      <c r="M180" s="10" t="s">
        <v>503</v>
      </c>
      <c r="N180" s="11"/>
      <c r="O180" s="17" t="s">
        <v>180</v>
      </c>
      <c r="P180" s="4" t="s">
        <v>616</v>
      </c>
      <c r="Q180" s="1">
        <v>0.05</v>
      </c>
      <c r="R180" s="1">
        <v>1</v>
      </c>
      <c r="S180" s="1" t="s">
        <v>916</v>
      </c>
      <c r="T180" s="1"/>
      <c r="U180" s="1">
        <v>0.3</v>
      </c>
      <c r="V180" s="1">
        <v>0.3</v>
      </c>
      <c r="W180" s="1">
        <v>1</v>
      </c>
      <c r="X180" s="1"/>
      <c r="Y180" s="1">
        <f t="shared" si="7"/>
        <v>0</v>
      </c>
      <c r="Z180" s="1"/>
      <c r="AA180" s="1"/>
      <c r="AB180" s="1">
        <v>0.5</v>
      </c>
      <c r="AC180" s="1">
        <v>0.5</v>
      </c>
      <c r="AD180" s="1">
        <v>1</v>
      </c>
      <c r="AE180" s="1">
        <v>0.7</v>
      </c>
      <c r="AF180" s="1">
        <v>0.7</v>
      </c>
      <c r="AG180" s="1">
        <v>1</v>
      </c>
      <c r="AH180" s="1">
        <v>1</v>
      </c>
      <c r="AI180" s="1">
        <v>1</v>
      </c>
      <c r="AJ180" s="1">
        <v>1</v>
      </c>
      <c r="AK180" s="6"/>
      <c r="AL180" s="7"/>
      <c r="AM180" s="7"/>
      <c r="AN180" s="7" t="e">
        <f t="shared" si="8"/>
        <v>#DIV/0!</v>
      </c>
      <c r="AO180" s="6"/>
      <c r="AP180" s="7"/>
      <c r="AQ180" s="6"/>
      <c r="AR180" s="7"/>
      <c r="AS180" s="6"/>
      <c r="AT180" s="32"/>
    </row>
    <row r="181" spans="2:46" ht="132" customHeight="1">
      <c r="B181" s="46"/>
      <c r="C181" s="89"/>
      <c r="D181" s="46"/>
      <c r="E181" s="89"/>
      <c r="F181" s="49"/>
      <c r="G181" s="111"/>
      <c r="H181" s="50" t="s">
        <v>617</v>
      </c>
      <c r="I181" s="50" t="s">
        <v>179</v>
      </c>
      <c r="J181" s="93">
        <v>0</v>
      </c>
      <c r="K181" s="93">
        <v>1</v>
      </c>
      <c r="L181" s="1"/>
      <c r="M181" s="10" t="s">
        <v>504</v>
      </c>
      <c r="N181" s="11"/>
      <c r="O181" s="4" t="s">
        <v>505</v>
      </c>
      <c r="P181" s="4" t="s">
        <v>506</v>
      </c>
      <c r="Q181" s="2">
        <v>1</v>
      </c>
      <c r="R181" s="2">
        <v>4</v>
      </c>
      <c r="S181" s="1" t="s">
        <v>917</v>
      </c>
      <c r="T181" s="2"/>
      <c r="U181" s="2">
        <v>1</v>
      </c>
      <c r="V181" s="2">
        <v>1</v>
      </c>
      <c r="W181" s="1">
        <v>1</v>
      </c>
      <c r="X181" s="2"/>
      <c r="Y181" s="1">
        <f t="shared" si="7"/>
        <v>0</v>
      </c>
      <c r="Z181" s="2"/>
      <c r="AA181" s="2"/>
      <c r="AB181" s="2">
        <v>1</v>
      </c>
      <c r="AC181" s="2">
        <v>1</v>
      </c>
      <c r="AD181" s="1">
        <v>1</v>
      </c>
      <c r="AE181" s="2">
        <v>1</v>
      </c>
      <c r="AF181" s="2">
        <v>1</v>
      </c>
      <c r="AG181" s="1">
        <v>1</v>
      </c>
      <c r="AH181" s="2">
        <v>1</v>
      </c>
      <c r="AI181" s="2">
        <v>1</v>
      </c>
      <c r="AJ181" s="1">
        <v>1</v>
      </c>
      <c r="AK181" s="6"/>
      <c r="AL181" s="7"/>
      <c r="AM181" s="7"/>
      <c r="AN181" s="7" t="e">
        <f t="shared" si="8"/>
        <v>#DIV/0!</v>
      </c>
      <c r="AO181" s="6"/>
      <c r="AP181" s="7"/>
      <c r="AQ181" s="6"/>
      <c r="AR181" s="7"/>
      <c r="AS181" s="6"/>
      <c r="AT181" s="32"/>
    </row>
    <row r="182" spans="2:46" ht="83.25" customHeight="1">
      <c r="B182" s="46"/>
      <c r="C182" s="89"/>
      <c r="D182" s="46"/>
      <c r="E182" s="89"/>
      <c r="F182" s="49"/>
      <c r="G182" s="111"/>
      <c r="H182" s="50"/>
      <c r="I182" s="50"/>
      <c r="J182" s="93"/>
      <c r="K182" s="93"/>
      <c r="L182" s="1"/>
      <c r="M182" s="46" t="s">
        <v>181</v>
      </c>
      <c r="N182" s="45"/>
      <c r="O182" s="4" t="s">
        <v>618</v>
      </c>
      <c r="P182" s="4" t="s">
        <v>182</v>
      </c>
      <c r="Q182" s="1">
        <v>1</v>
      </c>
      <c r="R182" s="1">
        <v>1</v>
      </c>
      <c r="S182" s="1" t="s">
        <v>918</v>
      </c>
      <c r="T182" s="1"/>
      <c r="U182" s="1">
        <v>1</v>
      </c>
      <c r="V182" s="1">
        <v>1</v>
      </c>
      <c r="W182" s="1">
        <v>0.5</v>
      </c>
      <c r="X182" s="1">
        <v>0.5</v>
      </c>
      <c r="Y182" s="1">
        <f t="shared" si="7"/>
        <v>50</v>
      </c>
      <c r="Z182" s="1"/>
      <c r="AA182" s="1"/>
      <c r="AB182" s="1">
        <v>1</v>
      </c>
      <c r="AC182" s="1">
        <v>1</v>
      </c>
      <c r="AD182" s="1">
        <v>0.5</v>
      </c>
      <c r="AE182" s="1">
        <v>1</v>
      </c>
      <c r="AF182" s="1">
        <v>1</v>
      </c>
      <c r="AG182" s="1">
        <v>0.5</v>
      </c>
      <c r="AH182" s="1">
        <v>1</v>
      </c>
      <c r="AI182" s="1">
        <v>1</v>
      </c>
      <c r="AJ182" s="1">
        <v>0.5</v>
      </c>
      <c r="AK182" s="6"/>
      <c r="AL182" s="38">
        <v>6500000</v>
      </c>
      <c r="AM182" s="7">
        <v>0</v>
      </c>
      <c r="AN182" s="7" t="e">
        <f t="shared" si="8"/>
        <v>#DIV/0!</v>
      </c>
      <c r="AO182" s="6"/>
      <c r="AP182" s="7"/>
      <c r="AQ182" s="6"/>
      <c r="AR182" s="7"/>
      <c r="AS182" s="6"/>
      <c r="AT182" s="32"/>
    </row>
    <row r="183" spans="2:46" ht="108" customHeight="1">
      <c r="B183" s="46"/>
      <c r="C183" s="89"/>
      <c r="D183" s="46"/>
      <c r="E183" s="89"/>
      <c r="F183" s="49"/>
      <c r="G183" s="111"/>
      <c r="H183" s="50"/>
      <c r="I183" s="50"/>
      <c r="J183" s="93"/>
      <c r="K183" s="93"/>
      <c r="L183" s="1"/>
      <c r="M183" s="46"/>
      <c r="N183" s="45"/>
      <c r="O183" s="4" t="s">
        <v>507</v>
      </c>
      <c r="P183" s="4" t="s">
        <v>183</v>
      </c>
      <c r="Q183" s="2">
        <v>1</v>
      </c>
      <c r="R183" s="2">
        <v>2</v>
      </c>
      <c r="S183" s="1" t="s">
        <v>919</v>
      </c>
      <c r="T183" s="2"/>
      <c r="U183" s="2">
        <v>2</v>
      </c>
      <c r="V183" s="2">
        <v>2</v>
      </c>
      <c r="W183" s="1">
        <v>0.5</v>
      </c>
      <c r="X183" s="2">
        <v>1</v>
      </c>
      <c r="Y183" s="1">
        <f t="shared" si="7"/>
        <v>50</v>
      </c>
      <c r="Z183" s="2"/>
      <c r="AA183" s="2"/>
      <c r="AB183" s="2">
        <v>2</v>
      </c>
      <c r="AC183" s="2">
        <v>2</v>
      </c>
      <c r="AD183" s="1">
        <v>0.5</v>
      </c>
      <c r="AE183" s="2">
        <v>2</v>
      </c>
      <c r="AF183" s="2">
        <v>2</v>
      </c>
      <c r="AG183" s="1">
        <v>0.5</v>
      </c>
      <c r="AH183" s="2">
        <v>2</v>
      </c>
      <c r="AI183" s="2">
        <v>2</v>
      </c>
      <c r="AJ183" s="1">
        <v>0.5</v>
      </c>
      <c r="AK183" s="6"/>
      <c r="AL183" s="40"/>
      <c r="AM183" s="7">
        <v>0</v>
      </c>
      <c r="AN183" s="7" t="e">
        <f t="shared" si="8"/>
        <v>#DIV/0!</v>
      </c>
      <c r="AO183" s="6"/>
      <c r="AP183" s="7"/>
      <c r="AQ183" s="6"/>
      <c r="AR183" s="7"/>
      <c r="AS183" s="6"/>
      <c r="AT183" s="32"/>
    </row>
    <row r="184" spans="2:46" ht="60">
      <c r="B184" s="46"/>
      <c r="C184" s="89"/>
      <c r="D184" s="46"/>
      <c r="E184" s="89"/>
      <c r="F184" s="49"/>
      <c r="G184" s="111"/>
      <c r="H184" s="50"/>
      <c r="I184" s="50"/>
      <c r="J184" s="93"/>
      <c r="K184" s="93"/>
      <c r="L184" s="1"/>
      <c r="M184" s="47" t="s">
        <v>184</v>
      </c>
      <c r="N184" s="11"/>
      <c r="O184" s="4" t="s">
        <v>185</v>
      </c>
      <c r="P184" s="4" t="s">
        <v>182</v>
      </c>
      <c r="Q184" s="1">
        <v>1</v>
      </c>
      <c r="R184" s="1">
        <v>1</v>
      </c>
      <c r="S184" s="1" t="s">
        <v>920</v>
      </c>
      <c r="T184" s="1"/>
      <c r="U184" s="1">
        <v>1</v>
      </c>
      <c r="V184" s="1">
        <v>1</v>
      </c>
      <c r="W184" s="1">
        <v>0.35</v>
      </c>
      <c r="X184" s="1">
        <v>1</v>
      </c>
      <c r="Y184" s="1">
        <f t="shared" si="7"/>
        <v>100</v>
      </c>
      <c r="Z184" s="1"/>
      <c r="AA184" s="1"/>
      <c r="AB184" s="1">
        <v>1</v>
      </c>
      <c r="AC184" s="1">
        <v>1</v>
      </c>
      <c r="AD184" s="1">
        <v>0.35</v>
      </c>
      <c r="AE184" s="1">
        <v>1</v>
      </c>
      <c r="AF184" s="1">
        <v>1</v>
      </c>
      <c r="AG184" s="1">
        <v>0.35</v>
      </c>
      <c r="AH184" s="1">
        <v>1</v>
      </c>
      <c r="AI184" s="1">
        <v>1</v>
      </c>
      <c r="AJ184" s="1">
        <v>0.35</v>
      </c>
      <c r="AK184" s="6"/>
      <c r="AL184" s="38">
        <v>235986545</v>
      </c>
      <c r="AM184" s="38">
        <v>106918350</v>
      </c>
      <c r="AN184" s="7">
        <f t="shared" si="8"/>
        <v>220.71659822659066</v>
      </c>
      <c r="AO184" s="6"/>
      <c r="AP184" s="7"/>
      <c r="AQ184" s="6"/>
      <c r="AR184" s="7"/>
      <c r="AS184" s="6"/>
      <c r="AT184" s="32"/>
    </row>
    <row r="185" spans="2:46" ht="72">
      <c r="B185" s="46" t="s">
        <v>16</v>
      </c>
      <c r="C185" s="89"/>
      <c r="D185" s="47" t="s">
        <v>674</v>
      </c>
      <c r="E185" s="89"/>
      <c r="F185" s="49"/>
      <c r="G185" s="111"/>
      <c r="H185" s="50"/>
      <c r="I185" s="50"/>
      <c r="J185" s="50"/>
      <c r="K185" s="50"/>
      <c r="L185" s="25"/>
      <c r="M185" s="49"/>
      <c r="N185" s="45"/>
      <c r="O185" s="4" t="s">
        <v>186</v>
      </c>
      <c r="P185" s="4" t="s">
        <v>187</v>
      </c>
      <c r="Q185" s="1">
        <v>0.7</v>
      </c>
      <c r="R185" s="1">
        <v>0.9</v>
      </c>
      <c r="S185" s="1" t="s">
        <v>921</v>
      </c>
      <c r="T185" s="1"/>
      <c r="U185" s="1">
        <v>0.7</v>
      </c>
      <c r="V185" s="1">
        <v>0.7</v>
      </c>
      <c r="W185" s="1">
        <v>0.3</v>
      </c>
      <c r="X185" s="1">
        <v>0.88</v>
      </c>
      <c r="Y185" s="1">
        <f t="shared" si="7"/>
        <v>125.71428571428574</v>
      </c>
      <c r="Z185" s="1"/>
      <c r="AA185" s="1"/>
      <c r="AB185" s="1">
        <v>0.8</v>
      </c>
      <c r="AC185" s="1">
        <v>0.8</v>
      </c>
      <c r="AD185" s="1">
        <v>0.3</v>
      </c>
      <c r="AE185" s="1">
        <v>0.85</v>
      </c>
      <c r="AF185" s="1">
        <v>0.85</v>
      </c>
      <c r="AG185" s="1">
        <v>0.3</v>
      </c>
      <c r="AH185" s="1">
        <v>0.9</v>
      </c>
      <c r="AI185" s="1">
        <v>0.9</v>
      </c>
      <c r="AJ185" s="1">
        <v>0.3</v>
      </c>
      <c r="AK185" s="6"/>
      <c r="AL185" s="39"/>
      <c r="AM185" s="39"/>
      <c r="AN185" s="7" t="e">
        <f t="shared" si="8"/>
        <v>#DIV/0!</v>
      </c>
      <c r="AO185" s="6"/>
      <c r="AP185" s="7"/>
      <c r="AQ185" s="6"/>
      <c r="AR185" s="7"/>
      <c r="AS185" s="6"/>
      <c r="AT185" s="32"/>
    </row>
    <row r="186" spans="2:46" ht="48">
      <c r="B186" s="46"/>
      <c r="C186" s="89"/>
      <c r="D186" s="49"/>
      <c r="E186" s="89"/>
      <c r="F186" s="49"/>
      <c r="G186" s="111"/>
      <c r="H186" s="50"/>
      <c r="I186" s="50"/>
      <c r="J186" s="50"/>
      <c r="K186" s="50"/>
      <c r="L186" s="25"/>
      <c r="M186" s="48"/>
      <c r="N186" s="45"/>
      <c r="O186" s="4" t="s">
        <v>508</v>
      </c>
      <c r="P186" s="4" t="s">
        <v>509</v>
      </c>
      <c r="Q186" s="2">
        <v>43</v>
      </c>
      <c r="R186" s="2">
        <v>103</v>
      </c>
      <c r="S186" s="1" t="s">
        <v>922</v>
      </c>
      <c r="T186" s="2"/>
      <c r="U186" s="2">
        <v>30</v>
      </c>
      <c r="V186" s="2">
        <v>30</v>
      </c>
      <c r="W186" s="1">
        <v>0.35</v>
      </c>
      <c r="X186" s="2">
        <v>19</v>
      </c>
      <c r="Y186" s="1">
        <f t="shared" si="7"/>
        <v>63.33333333333333</v>
      </c>
      <c r="Z186" s="2"/>
      <c r="AA186" s="2"/>
      <c r="AB186" s="2">
        <v>10</v>
      </c>
      <c r="AC186" s="2">
        <v>10</v>
      </c>
      <c r="AD186" s="1">
        <v>0.35</v>
      </c>
      <c r="AE186" s="2">
        <v>10</v>
      </c>
      <c r="AF186" s="2">
        <v>10</v>
      </c>
      <c r="AG186" s="1">
        <v>0.35</v>
      </c>
      <c r="AH186" s="2">
        <v>10</v>
      </c>
      <c r="AI186" s="2">
        <v>10</v>
      </c>
      <c r="AJ186" s="1">
        <v>0.35</v>
      </c>
      <c r="AK186" s="6"/>
      <c r="AL186" s="40"/>
      <c r="AM186" s="40"/>
      <c r="AN186" s="7" t="e">
        <f t="shared" si="8"/>
        <v>#DIV/0!</v>
      </c>
      <c r="AO186" s="6"/>
      <c r="AP186" s="7"/>
      <c r="AQ186" s="6"/>
      <c r="AR186" s="7"/>
      <c r="AS186" s="6"/>
      <c r="AT186" s="32"/>
    </row>
    <row r="187" spans="2:46" ht="60">
      <c r="B187" s="46"/>
      <c r="C187" s="89"/>
      <c r="D187" s="49"/>
      <c r="E187" s="89"/>
      <c r="F187" s="49"/>
      <c r="G187" s="111"/>
      <c r="H187" s="50"/>
      <c r="I187" s="50"/>
      <c r="J187" s="50"/>
      <c r="K187" s="50"/>
      <c r="L187" s="25"/>
      <c r="M187" s="46" t="s">
        <v>188</v>
      </c>
      <c r="N187" s="45"/>
      <c r="O187" s="4" t="s">
        <v>189</v>
      </c>
      <c r="P187" s="4" t="s">
        <v>182</v>
      </c>
      <c r="Q187" s="1">
        <v>1</v>
      </c>
      <c r="R187" s="1">
        <v>1</v>
      </c>
      <c r="S187" s="1" t="s">
        <v>923</v>
      </c>
      <c r="T187" s="1"/>
      <c r="U187" s="1">
        <v>1</v>
      </c>
      <c r="V187" s="1">
        <v>1</v>
      </c>
      <c r="W187" s="1">
        <v>0.35</v>
      </c>
      <c r="X187" s="1">
        <v>1</v>
      </c>
      <c r="Y187" s="1">
        <f t="shared" si="7"/>
        <v>100</v>
      </c>
      <c r="Z187" s="1"/>
      <c r="AA187" s="1"/>
      <c r="AB187" s="1">
        <v>1</v>
      </c>
      <c r="AC187" s="1">
        <v>1</v>
      </c>
      <c r="AD187" s="1">
        <v>0.35</v>
      </c>
      <c r="AE187" s="1">
        <v>1</v>
      </c>
      <c r="AF187" s="1">
        <v>1</v>
      </c>
      <c r="AG187" s="1">
        <v>0.35</v>
      </c>
      <c r="AH187" s="1">
        <v>1</v>
      </c>
      <c r="AI187" s="1">
        <v>1</v>
      </c>
      <c r="AJ187" s="1">
        <v>0.35</v>
      </c>
      <c r="AK187" s="6"/>
      <c r="AL187" s="38">
        <v>42900000</v>
      </c>
      <c r="AM187" s="38">
        <v>37432000</v>
      </c>
      <c r="AN187" s="7">
        <f t="shared" si="8"/>
        <v>114.6078221842274</v>
      </c>
      <c r="AO187" s="6"/>
      <c r="AP187" s="7"/>
      <c r="AQ187" s="6"/>
      <c r="AR187" s="7"/>
      <c r="AS187" s="6"/>
      <c r="AT187" s="32"/>
    </row>
    <row r="188" spans="2:46" ht="48">
      <c r="B188" s="46"/>
      <c r="C188" s="89"/>
      <c r="D188" s="49"/>
      <c r="E188" s="89"/>
      <c r="F188" s="49"/>
      <c r="G188" s="111"/>
      <c r="H188" s="50"/>
      <c r="I188" s="50"/>
      <c r="J188" s="50"/>
      <c r="K188" s="50"/>
      <c r="L188" s="25"/>
      <c r="M188" s="46"/>
      <c r="N188" s="45"/>
      <c r="O188" s="4" t="s">
        <v>619</v>
      </c>
      <c r="P188" s="4" t="s">
        <v>620</v>
      </c>
      <c r="Q188" s="1">
        <v>0.8</v>
      </c>
      <c r="R188" s="1">
        <v>0.9</v>
      </c>
      <c r="S188" s="1" t="s">
        <v>924</v>
      </c>
      <c r="T188" s="1"/>
      <c r="U188" s="1">
        <v>0.8</v>
      </c>
      <c r="V188" s="1">
        <v>0.8</v>
      </c>
      <c r="W188" s="1">
        <v>0.3</v>
      </c>
      <c r="X188" s="1">
        <v>0.95</v>
      </c>
      <c r="Y188" s="1">
        <f t="shared" si="7"/>
        <v>118.74999999999997</v>
      </c>
      <c r="Z188" s="1"/>
      <c r="AA188" s="1"/>
      <c r="AB188" s="1">
        <v>0.85</v>
      </c>
      <c r="AC188" s="1">
        <v>0.85</v>
      </c>
      <c r="AD188" s="1">
        <v>0.3</v>
      </c>
      <c r="AE188" s="1">
        <v>0.87</v>
      </c>
      <c r="AF188" s="1">
        <v>0.87</v>
      </c>
      <c r="AG188" s="1">
        <v>0.3</v>
      </c>
      <c r="AH188" s="1">
        <v>0.9</v>
      </c>
      <c r="AI188" s="1">
        <v>0.9</v>
      </c>
      <c r="AJ188" s="1">
        <v>0.3</v>
      </c>
      <c r="AK188" s="6"/>
      <c r="AL188" s="54"/>
      <c r="AM188" s="54"/>
      <c r="AN188" s="7" t="e">
        <f t="shared" si="8"/>
        <v>#DIV/0!</v>
      </c>
      <c r="AO188" s="6"/>
      <c r="AP188" s="7"/>
      <c r="AQ188" s="6"/>
      <c r="AR188" s="7"/>
      <c r="AS188" s="6"/>
      <c r="AT188" s="32"/>
    </row>
    <row r="189" spans="2:46" ht="60">
      <c r="B189" s="46"/>
      <c r="C189" s="89"/>
      <c r="D189" s="49"/>
      <c r="E189" s="89"/>
      <c r="F189" s="48"/>
      <c r="G189" s="86"/>
      <c r="H189" s="50"/>
      <c r="I189" s="50"/>
      <c r="J189" s="50"/>
      <c r="K189" s="50"/>
      <c r="L189" s="25"/>
      <c r="M189" s="46"/>
      <c r="N189" s="45"/>
      <c r="O189" s="4" t="s">
        <v>190</v>
      </c>
      <c r="P189" s="4" t="s">
        <v>104</v>
      </c>
      <c r="Q189" s="2">
        <v>4</v>
      </c>
      <c r="R189" s="2">
        <v>20</v>
      </c>
      <c r="S189" s="1" t="s">
        <v>925</v>
      </c>
      <c r="T189" s="2"/>
      <c r="U189" s="2">
        <v>4</v>
      </c>
      <c r="V189" s="2">
        <v>4</v>
      </c>
      <c r="W189" s="1">
        <v>0.35</v>
      </c>
      <c r="X189" s="2">
        <v>4</v>
      </c>
      <c r="Y189" s="1">
        <f t="shared" si="7"/>
        <v>100</v>
      </c>
      <c r="Z189" s="2"/>
      <c r="AA189" s="2"/>
      <c r="AB189" s="2">
        <v>4</v>
      </c>
      <c r="AC189" s="2">
        <v>4</v>
      </c>
      <c r="AD189" s="1">
        <v>0.35</v>
      </c>
      <c r="AE189" s="2">
        <v>4</v>
      </c>
      <c r="AF189" s="2">
        <v>4</v>
      </c>
      <c r="AG189" s="1">
        <v>0.35</v>
      </c>
      <c r="AH189" s="2">
        <v>4</v>
      </c>
      <c r="AI189" s="2">
        <v>4</v>
      </c>
      <c r="AJ189" s="1">
        <v>0.35</v>
      </c>
      <c r="AK189" s="6"/>
      <c r="AL189" s="55"/>
      <c r="AM189" s="55"/>
      <c r="AN189" s="7" t="e">
        <f t="shared" si="8"/>
        <v>#DIV/0!</v>
      </c>
      <c r="AO189" s="6"/>
      <c r="AP189" s="7"/>
      <c r="AQ189" s="6"/>
      <c r="AR189" s="7"/>
      <c r="AS189" s="6"/>
      <c r="AT189" s="32"/>
    </row>
    <row r="190" spans="2:46" ht="132">
      <c r="B190" s="46"/>
      <c r="C190" s="89"/>
      <c r="D190" s="48"/>
      <c r="E190" s="89"/>
      <c r="F190" s="47" t="s">
        <v>191</v>
      </c>
      <c r="G190" s="144"/>
      <c r="H190" s="12" t="s">
        <v>510</v>
      </c>
      <c r="I190" s="12" t="s">
        <v>192</v>
      </c>
      <c r="J190" s="19">
        <v>0</v>
      </c>
      <c r="K190" s="7">
        <v>1</v>
      </c>
      <c r="L190" s="1"/>
      <c r="M190" s="47" t="s">
        <v>511</v>
      </c>
      <c r="N190" s="11"/>
      <c r="O190" s="12" t="s">
        <v>512</v>
      </c>
      <c r="P190" s="12" t="s">
        <v>621</v>
      </c>
      <c r="Q190" s="12" t="s">
        <v>621</v>
      </c>
      <c r="R190" s="2">
        <v>0</v>
      </c>
      <c r="S190" s="2">
        <v>1</v>
      </c>
      <c r="T190" s="1" t="s">
        <v>926</v>
      </c>
      <c r="U190" s="2">
        <v>60</v>
      </c>
      <c r="V190" s="2">
        <v>0</v>
      </c>
      <c r="W190" s="2">
        <v>0</v>
      </c>
      <c r="X190" s="8">
        <v>0</v>
      </c>
      <c r="Y190" s="2">
        <v>0.5</v>
      </c>
      <c r="Z190" s="1">
        <v>0.7</v>
      </c>
      <c r="AA190" s="2"/>
      <c r="AB190" s="2"/>
      <c r="AC190" s="2">
        <v>1</v>
      </c>
      <c r="AD190" s="2">
        <v>1</v>
      </c>
      <c r="AE190" s="8">
        <v>0.6</v>
      </c>
      <c r="AF190" s="2">
        <v>1</v>
      </c>
      <c r="AG190" s="2">
        <v>1</v>
      </c>
      <c r="AH190" s="8">
        <v>0.6</v>
      </c>
      <c r="AI190" s="2">
        <v>1</v>
      </c>
      <c r="AJ190" s="2">
        <v>1</v>
      </c>
      <c r="AK190" s="8">
        <v>0.6</v>
      </c>
      <c r="AL190" s="6"/>
      <c r="AM190" s="59">
        <v>33100000</v>
      </c>
      <c r="AN190" s="59">
        <v>24000000</v>
      </c>
      <c r="AO190" s="59">
        <f>+AN190/AM190*100</f>
        <v>72.50755287009063</v>
      </c>
      <c r="AP190" s="7"/>
      <c r="AQ190" s="6"/>
      <c r="AR190" s="7"/>
      <c r="AS190" s="6"/>
      <c r="AT190" s="32"/>
    </row>
    <row r="191" spans="2:46" ht="48">
      <c r="B191" s="46" t="s">
        <v>16</v>
      </c>
      <c r="C191" s="89"/>
      <c r="D191" s="46" t="s">
        <v>674</v>
      </c>
      <c r="E191" s="89"/>
      <c r="F191" s="49"/>
      <c r="G191" s="145"/>
      <c r="H191" s="170"/>
      <c r="I191" s="170"/>
      <c r="J191" s="170"/>
      <c r="K191" s="170"/>
      <c r="L191" s="25"/>
      <c r="M191" s="48"/>
      <c r="N191" s="11"/>
      <c r="O191" s="12" t="s">
        <v>513</v>
      </c>
      <c r="P191" s="12" t="s">
        <v>514</v>
      </c>
      <c r="Q191" s="12" t="s">
        <v>514</v>
      </c>
      <c r="R191" s="1">
        <v>0.3</v>
      </c>
      <c r="S191" s="1">
        <v>1</v>
      </c>
      <c r="T191" s="1" t="s">
        <v>927</v>
      </c>
      <c r="U191" s="1">
        <v>0.4</v>
      </c>
      <c r="V191" s="1">
        <v>0.6</v>
      </c>
      <c r="W191" s="1">
        <v>0.6</v>
      </c>
      <c r="X191" s="8">
        <v>1</v>
      </c>
      <c r="Y191" s="1">
        <v>0.3</v>
      </c>
      <c r="Z191" s="1">
        <f>+Y191/W191</f>
        <v>0.5</v>
      </c>
      <c r="AA191" s="1"/>
      <c r="AB191" s="1"/>
      <c r="AC191" s="1">
        <v>1</v>
      </c>
      <c r="AD191" s="1">
        <v>1</v>
      </c>
      <c r="AE191" s="8">
        <v>0.4</v>
      </c>
      <c r="AF191" s="1">
        <v>1</v>
      </c>
      <c r="AG191" s="1">
        <v>1</v>
      </c>
      <c r="AH191" s="8">
        <v>0.4</v>
      </c>
      <c r="AI191" s="1">
        <v>1</v>
      </c>
      <c r="AJ191" s="1">
        <v>1</v>
      </c>
      <c r="AK191" s="8">
        <v>0.4</v>
      </c>
      <c r="AL191" s="6"/>
      <c r="AM191" s="60"/>
      <c r="AN191" s="60"/>
      <c r="AO191" s="60"/>
      <c r="AP191" s="7"/>
      <c r="AQ191" s="6"/>
      <c r="AR191" s="7"/>
      <c r="AS191" s="6"/>
      <c r="AT191" s="32"/>
    </row>
    <row r="192" spans="2:46" ht="84">
      <c r="B192" s="46"/>
      <c r="C192" s="89"/>
      <c r="D192" s="46"/>
      <c r="E192" s="89"/>
      <c r="F192" s="48"/>
      <c r="G192" s="152"/>
      <c r="H192" s="171"/>
      <c r="I192" s="171"/>
      <c r="J192" s="171"/>
      <c r="K192" s="171"/>
      <c r="L192" s="25"/>
      <c r="M192" s="10" t="s">
        <v>622</v>
      </c>
      <c r="N192" s="11"/>
      <c r="O192" s="12" t="s">
        <v>515</v>
      </c>
      <c r="P192" s="12" t="s">
        <v>623</v>
      </c>
      <c r="Q192" s="12" t="s">
        <v>623</v>
      </c>
      <c r="R192" s="1">
        <v>0.05</v>
      </c>
      <c r="S192" s="1">
        <v>0.5</v>
      </c>
      <c r="T192" s="1" t="s">
        <v>928</v>
      </c>
      <c r="U192" s="1">
        <v>0.3</v>
      </c>
      <c r="V192" s="1">
        <v>0.15</v>
      </c>
      <c r="W192" s="1">
        <v>0.15</v>
      </c>
      <c r="X192" s="8">
        <v>1</v>
      </c>
      <c r="Y192" s="1">
        <v>0.3</v>
      </c>
      <c r="Z192" s="1">
        <f>+Y192/W192</f>
        <v>2</v>
      </c>
      <c r="AA192" s="1"/>
      <c r="AB192" s="1"/>
      <c r="AC192" s="1">
        <v>0.25</v>
      </c>
      <c r="AD192" s="1">
        <v>0.1</v>
      </c>
      <c r="AE192" s="8">
        <v>1</v>
      </c>
      <c r="AF192" s="1">
        <v>0.35</v>
      </c>
      <c r="AG192" s="1">
        <v>0.1</v>
      </c>
      <c r="AH192" s="8">
        <v>1</v>
      </c>
      <c r="AI192" s="1">
        <v>0.5</v>
      </c>
      <c r="AJ192" s="1">
        <v>0.15</v>
      </c>
      <c r="AK192" s="8">
        <v>1</v>
      </c>
      <c r="AL192" s="6"/>
      <c r="AM192" s="61"/>
      <c r="AN192" s="61"/>
      <c r="AO192" s="61"/>
      <c r="AP192" s="7"/>
      <c r="AQ192" s="6"/>
      <c r="AR192" s="7"/>
      <c r="AS192" s="6"/>
      <c r="AT192" s="32"/>
    </row>
    <row r="193" spans="2:46" ht="12">
      <c r="B193" s="32"/>
      <c r="C193" s="32"/>
      <c r="D193" s="10"/>
      <c r="E193" s="71"/>
      <c r="F193" s="10"/>
      <c r="G193" s="72"/>
      <c r="H193" s="4"/>
      <c r="I193" s="71"/>
      <c r="J193" s="141"/>
      <c r="K193" s="141"/>
      <c r="L193" s="73"/>
      <c r="M193" s="10"/>
      <c r="N193" s="11"/>
      <c r="O193" s="18"/>
      <c r="P193" s="5"/>
      <c r="Q193" s="7"/>
      <c r="R193" s="7"/>
      <c r="S193" s="7"/>
      <c r="T193" s="8"/>
      <c r="U193" s="7"/>
      <c r="V193" s="7"/>
      <c r="W193" s="7"/>
      <c r="X193" s="7"/>
      <c r="Y193" s="7"/>
      <c r="Z193" s="7"/>
      <c r="AA193" s="7"/>
      <c r="AB193" s="7"/>
      <c r="AC193" s="7"/>
      <c r="AD193" s="7"/>
      <c r="AE193" s="7"/>
      <c r="AF193" s="7"/>
      <c r="AG193" s="7"/>
      <c r="AH193" s="7"/>
      <c r="AI193" s="7"/>
      <c r="AJ193" s="7"/>
      <c r="AK193" s="6"/>
      <c r="AL193" s="7"/>
      <c r="AM193" s="7"/>
      <c r="AN193" s="7"/>
      <c r="AO193" s="6"/>
      <c r="AP193" s="7"/>
      <c r="AQ193" s="6"/>
      <c r="AR193" s="7"/>
      <c r="AS193" s="6"/>
      <c r="AT193" s="32"/>
    </row>
    <row r="194" spans="2:46" ht="132" customHeight="1" hidden="1">
      <c r="B194" s="46" t="s">
        <v>16</v>
      </c>
      <c r="C194" s="89"/>
      <c r="D194" s="172" t="s">
        <v>700</v>
      </c>
      <c r="E194" s="89"/>
      <c r="F194" s="47" t="s">
        <v>701</v>
      </c>
      <c r="G194" s="45"/>
      <c r="H194" s="4" t="s">
        <v>725</v>
      </c>
      <c r="I194" s="5" t="s">
        <v>51</v>
      </c>
      <c r="J194" s="137">
        <v>0.552</v>
      </c>
      <c r="K194" s="3">
        <v>0.68</v>
      </c>
      <c r="L194" s="1"/>
      <c r="M194" s="46" t="s">
        <v>692</v>
      </c>
      <c r="N194" s="45">
        <f>+AI195+AF195+AC195</f>
        <v>1400</v>
      </c>
      <c r="O194" s="5" t="s">
        <v>335</v>
      </c>
      <c r="P194" s="18" t="s">
        <v>54</v>
      </c>
      <c r="Q194" s="1">
        <v>0</v>
      </c>
      <c r="R194" s="1">
        <v>1</v>
      </c>
      <c r="S194" s="1" t="s">
        <v>929</v>
      </c>
      <c r="T194" s="1"/>
      <c r="U194" s="1">
        <v>1</v>
      </c>
      <c r="V194" s="1">
        <v>1</v>
      </c>
      <c r="W194" s="1"/>
      <c r="X194" s="1"/>
      <c r="Y194" s="1">
        <f t="shared" si="7"/>
        <v>0</v>
      </c>
      <c r="Z194" s="1"/>
      <c r="AA194" s="1"/>
      <c r="AB194" s="1">
        <v>1</v>
      </c>
      <c r="AC194" s="1">
        <v>1</v>
      </c>
      <c r="AD194" s="1"/>
      <c r="AE194" s="1">
        <v>1</v>
      </c>
      <c r="AF194" s="1">
        <v>1</v>
      </c>
      <c r="AG194" s="1"/>
      <c r="AH194" s="1">
        <v>1</v>
      </c>
      <c r="AI194" s="1">
        <v>1</v>
      </c>
      <c r="AJ194" s="1"/>
      <c r="AK194" s="6"/>
      <c r="AL194" s="7"/>
      <c r="AM194" s="7"/>
      <c r="AN194" s="7" t="e">
        <f>+AL194/AM194*100</f>
        <v>#DIV/0!</v>
      </c>
      <c r="AO194" s="6"/>
      <c r="AP194" s="7"/>
      <c r="AQ194" s="6"/>
      <c r="AR194" s="7"/>
      <c r="AS194" s="6"/>
      <c r="AT194" s="32"/>
    </row>
    <row r="195" spans="2:46" ht="144" hidden="1">
      <c r="B195" s="46"/>
      <c r="C195" s="89"/>
      <c r="D195" s="173"/>
      <c r="E195" s="89"/>
      <c r="F195" s="49"/>
      <c r="G195" s="45"/>
      <c r="H195" s="4" t="s">
        <v>726</v>
      </c>
      <c r="I195" s="5" t="s">
        <v>52</v>
      </c>
      <c r="J195" s="3">
        <v>0.43</v>
      </c>
      <c r="K195" s="15">
        <v>0.556</v>
      </c>
      <c r="L195" s="1"/>
      <c r="M195" s="46"/>
      <c r="N195" s="45"/>
      <c r="O195" s="18" t="s">
        <v>336</v>
      </c>
      <c r="P195" s="5" t="s">
        <v>624</v>
      </c>
      <c r="Q195" s="19">
        <v>8199</v>
      </c>
      <c r="R195" s="19">
        <v>9700</v>
      </c>
      <c r="S195" s="19" t="s">
        <v>930</v>
      </c>
      <c r="T195" s="19"/>
      <c r="U195" s="19">
        <v>8300</v>
      </c>
      <c r="V195" s="19">
        <f>+U195-Q195</f>
        <v>101</v>
      </c>
      <c r="W195" s="19"/>
      <c r="X195" s="19"/>
      <c r="Y195" s="1">
        <f t="shared" si="7"/>
        <v>0</v>
      </c>
      <c r="Z195" s="19"/>
      <c r="AA195" s="19"/>
      <c r="AB195" s="19">
        <v>8800</v>
      </c>
      <c r="AC195" s="19">
        <f>+AB195-U195</f>
        <v>500</v>
      </c>
      <c r="AD195" s="19"/>
      <c r="AE195" s="19">
        <v>9200</v>
      </c>
      <c r="AF195" s="19">
        <f>+AE195-AB195</f>
        <v>400</v>
      </c>
      <c r="AG195" s="19"/>
      <c r="AH195" s="19">
        <v>9700</v>
      </c>
      <c r="AI195" s="19">
        <f>+AH195-AE195</f>
        <v>500</v>
      </c>
      <c r="AJ195" s="19"/>
      <c r="AK195" s="6"/>
      <c r="AL195" s="7"/>
      <c r="AM195" s="7"/>
      <c r="AN195" s="7" t="e">
        <f>+AL195/AM195*100</f>
        <v>#DIV/0!</v>
      </c>
      <c r="AO195" s="6"/>
      <c r="AP195" s="7"/>
      <c r="AQ195" s="6"/>
      <c r="AR195" s="7"/>
      <c r="AS195" s="6"/>
      <c r="AT195" s="32"/>
    </row>
    <row r="196" spans="2:46" ht="84" customHeight="1" hidden="1">
      <c r="B196" s="46"/>
      <c r="C196" s="89"/>
      <c r="D196" s="173"/>
      <c r="E196" s="89"/>
      <c r="F196" s="49"/>
      <c r="G196" s="45"/>
      <c r="H196" s="50" t="s">
        <v>334</v>
      </c>
      <c r="I196" s="92" t="s">
        <v>53</v>
      </c>
      <c r="J196" s="174">
        <v>0.33</v>
      </c>
      <c r="K196" s="174">
        <v>0.54</v>
      </c>
      <c r="L196" s="1"/>
      <c r="M196" s="46"/>
      <c r="N196" s="45"/>
      <c r="O196" s="18" t="s">
        <v>337</v>
      </c>
      <c r="P196" s="18" t="s">
        <v>55</v>
      </c>
      <c r="Q196" s="7">
        <v>0</v>
      </c>
      <c r="R196" s="7">
        <v>1</v>
      </c>
      <c r="S196" s="1" t="s">
        <v>931</v>
      </c>
      <c r="T196" s="7"/>
      <c r="U196" s="7">
        <v>1</v>
      </c>
      <c r="V196" s="7">
        <v>1</v>
      </c>
      <c r="W196" s="7"/>
      <c r="X196" s="7"/>
      <c r="Y196" s="1">
        <f t="shared" si="7"/>
        <v>0</v>
      </c>
      <c r="Z196" s="7"/>
      <c r="AA196" s="7"/>
      <c r="AB196" s="7">
        <v>1</v>
      </c>
      <c r="AC196" s="7">
        <v>1</v>
      </c>
      <c r="AD196" s="7"/>
      <c r="AE196" s="7">
        <v>1</v>
      </c>
      <c r="AF196" s="7">
        <v>1</v>
      </c>
      <c r="AG196" s="7"/>
      <c r="AH196" s="7">
        <v>1</v>
      </c>
      <c r="AI196" s="7">
        <v>1</v>
      </c>
      <c r="AJ196" s="7"/>
      <c r="AK196" s="6"/>
      <c r="AL196" s="7"/>
      <c r="AM196" s="7"/>
      <c r="AN196" s="7" t="e">
        <f aca="true" t="shared" si="9" ref="AN196:AN260">+AL196/AM196*100</f>
        <v>#DIV/0!</v>
      </c>
      <c r="AO196" s="6"/>
      <c r="AP196" s="7"/>
      <c r="AQ196" s="6"/>
      <c r="AR196" s="7"/>
      <c r="AS196" s="6"/>
      <c r="AT196" s="32"/>
    </row>
    <row r="197" spans="2:46" ht="48" hidden="1">
      <c r="B197" s="46"/>
      <c r="C197" s="89"/>
      <c r="D197" s="173"/>
      <c r="E197" s="89"/>
      <c r="F197" s="49"/>
      <c r="G197" s="45"/>
      <c r="H197" s="50"/>
      <c r="I197" s="92"/>
      <c r="J197" s="174"/>
      <c r="K197" s="174"/>
      <c r="L197" s="1"/>
      <c r="M197" s="46" t="s">
        <v>693</v>
      </c>
      <c r="N197" s="45"/>
      <c r="O197" s="18" t="s">
        <v>338</v>
      </c>
      <c r="P197" s="18" t="s">
        <v>56</v>
      </c>
      <c r="Q197" s="7">
        <v>0</v>
      </c>
      <c r="R197" s="7">
        <v>1</v>
      </c>
      <c r="S197" s="19" t="s">
        <v>932</v>
      </c>
      <c r="T197" s="7"/>
      <c r="U197" s="7">
        <v>0</v>
      </c>
      <c r="V197" s="7">
        <v>0</v>
      </c>
      <c r="W197" s="7"/>
      <c r="X197" s="7"/>
      <c r="Y197" s="1" t="e">
        <f t="shared" si="7"/>
        <v>#DIV/0!</v>
      </c>
      <c r="Z197" s="7"/>
      <c r="AA197" s="7"/>
      <c r="AB197" s="7">
        <v>0</v>
      </c>
      <c r="AC197" s="7">
        <v>0</v>
      </c>
      <c r="AD197" s="7"/>
      <c r="AE197" s="7">
        <v>1</v>
      </c>
      <c r="AF197" s="7">
        <v>1</v>
      </c>
      <c r="AG197" s="7"/>
      <c r="AH197" s="7">
        <v>0</v>
      </c>
      <c r="AI197" s="7">
        <v>0</v>
      </c>
      <c r="AJ197" s="7"/>
      <c r="AK197" s="6"/>
      <c r="AL197" s="7"/>
      <c r="AM197" s="7"/>
      <c r="AN197" s="7" t="e">
        <f t="shared" si="9"/>
        <v>#DIV/0!</v>
      </c>
      <c r="AO197" s="6"/>
      <c r="AP197" s="7"/>
      <c r="AQ197" s="6"/>
      <c r="AR197" s="7"/>
      <c r="AS197" s="6"/>
      <c r="AT197" s="32"/>
    </row>
    <row r="198" spans="2:46" ht="36" hidden="1">
      <c r="B198" s="46"/>
      <c r="C198" s="89"/>
      <c r="D198" s="173"/>
      <c r="E198" s="89"/>
      <c r="F198" s="49"/>
      <c r="G198" s="45"/>
      <c r="H198" s="50"/>
      <c r="I198" s="92"/>
      <c r="J198" s="174"/>
      <c r="K198" s="174"/>
      <c r="L198" s="1"/>
      <c r="M198" s="46"/>
      <c r="N198" s="45"/>
      <c r="O198" s="18" t="s">
        <v>339</v>
      </c>
      <c r="P198" s="5" t="s">
        <v>625</v>
      </c>
      <c r="Q198" s="7" t="s">
        <v>59</v>
      </c>
      <c r="R198" s="7">
        <v>75</v>
      </c>
      <c r="S198" s="1" t="s">
        <v>933</v>
      </c>
      <c r="T198" s="7"/>
      <c r="U198" s="7">
        <v>0</v>
      </c>
      <c r="V198" s="7">
        <v>0</v>
      </c>
      <c r="W198" s="7"/>
      <c r="X198" s="7"/>
      <c r="Y198" s="1" t="e">
        <f t="shared" si="7"/>
        <v>#DIV/0!</v>
      </c>
      <c r="Z198" s="7"/>
      <c r="AA198" s="7"/>
      <c r="AB198" s="7">
        <v>25</v>
      </c>
      <c r="AC198" s="7">
        <v>25</v>
      </c>
      <c r="AD198" s="7"/>
      <c r="AE198" s="7">
        <v>50</v>
      </c>
      <c r="AF198" s="7">
        <v>25</v>
      </c>
      <c r="AG198" s="7"/>
      <c r="AH198" s="7">
        <v>75</v>
      </c>
      <c r="AI198" s="7">
        <v>25</v>
      </c>
      <c r="AJ198" s="7"/>
      <c r="AK198" s="6"/>
      <c r="AL198" s="7"/>
      <c r="AM198" s="7"/>
      <c r="AN198" s="7" t="e">
        <f t="shared" si="9"/>
        <v>#DIV/0!</v>
      </c>
      <c r="AO198" s="6"/>
      <c r="AP198" s="7"/>
      <c r="AQ198" s="6"/>
      <c r="AR198" s="7"/>
      <c r="AS198" s="6"/>
      <c r="AT198" s="32"/>
    </row>
    <row r="199" spans="2:46" ht="36" hidden="1">
      <c r="B199" s="46"/>
      <c r="C199" s="89"/>
      <c r="D199" s="173"/>
      <c r="E199" s="89"/>
      <c r="F199" s="49"/>
      <c r="G199" s="45"/>
      <c r="H199" s="50"/>
      <c r="I199" s="92"/>
      <c r="J199" s="174"/>
      <c r="K199" s="174"/>
      <c r="L199" s="1"/>
      <c r="M199" s="46"/>
      <c r="N199" s="45"/>
      <c r="O199" s="18" t="s">
        <v>340</v>
      </c>
      <c r="P199" s="18" t="s">
        <v>57</v>
      </c>
      <c r="Q199" s="7">
        <v>29.4</v>
      </c>
      <c r="R199" s="7" t="s">
        <v>60</v>
      </c>
      <c r="S199" s="19" t="s">
        <v>934</v>
      </c>
      <c r="T199" s="7"/>
      <c r="U199" s="20">
        <v>30.3</v>
      </c>
      <c r="V199" s="20">
        <f>+U199-Q199</f>
        <v>0.9000000000000021</v>
      </c>
      <c r="W199" s="19"/>
      <c r="X199" s="19"/>
      <c r="Y199" s="1">
        <f t="shared" si="7"/>
        <v>0</v>
      </c>
      <c r="Z199" s="19"/>
      <c r="AA199" s="19"/>
      <c r="AB199" s="19">
        <v>31.5</v>
      </c>
      <c r="AC199" s="21">
        <f>+AB199-U199</f>
        <v>1.1999999999999993</v>
      </c>
      <c r="AD199" s="19"/>
      <c r="AE199" s="20">
        <v>32.6</v>
      </c>
      <c r="AF199" s="19">
        <f>+AE199-AB199</f>
        <v>1.1000000000000014</v>
      </c>
      <c r="AG199" s="19"/>
      <c r="AH199" s="20">
        <v>33.6</v>
      </c>
      <c r="AI199" s="19">
        <f>+AH199-AE199</f>
        <v>1</v>
      </c>
      <c r="AJ199" s="19"/>
      <c r="AK199" s="6"/>
      <c r="AL199" s="7"/>
      <c r="AM199" s="7"/>
      <c r="AN199" s="7" t="e">
        <f t="shared" si="9"/>
        <v>#DIV/0!</v>
      </c>
      <c r="AO199" s="6"/>
      <c r="AP199" s="7"/>
      <c r="AQ199" s="6"/>
      <c r="AR199" s="7"/>
      <c r="AS199" s="6"/>
      <c r="AT199" s="32"/>
    </row>
    <row r="200" spans="2:46" ht="36" hidden="1">
      <c r="B200" s="46"/>
      <c r="C200" s="89"/>
      <c r="D200" s="173"/>
      <c r="E200" s="89"/>
      <c r="F200" s="49"/>
      <c r="G200" s="45"/>
      <c r="H200" s="50"/>
      <c r="I200" s="92"/>
      <c r="J200" s="174"/>
      <c r="K200" s="174"/>
      <c r="L200" s="1"/>
      <c r="M200" s="46"/>
      <c r="N200" s="45"/>
      <c r="O200" s="18" t="s">
        <v>341</v>
      </c>
      <c r="P200" s="18" t="s">
        <v>58</v>
      </c>
      <c r="Q200" s="7">
        <v>0</v>
      </c>
      <c r="R200" s="7">
        <v>1</v>
      </c>
      <c r="S200" s="1" t="s">
        <v>935</v>
      </c>
      <c r="T200" s="7"/>
      <c r="U200" s="7">
        <v>0</v>
      </c>
      <c r="V200" s="7">
        <v>0</v>
      </c>
      <c r="W200" s="7"/>
      <c r="X200" s="7"/>
      <c r="Y200" s="1" t="e">
        <f t="shared" si="7"/>
        <v>#DIV/0!</v>
      </c>
      <c r="Z200" s="7"/>
      <c r="AA200" s="7"/>
      <c r="AB200" s="7">
        <v>0</v>
      </c>
      <c r="AC200" s="7"/>
      <c r="AD200" s="7"/>
      <c r="AE200" s="7">
        <v>0</v>
      </c>
      <c r="AF200" s="7"/>
      <c r="AG200" s="7"/>
      <c r="AH200" s="7">
        <v>1</v>
      </c>
      <c r="AI200" s="7"/>
      <c r="AJ200" s="7"/>
      <c r="AK200" s="6"/>
      <c r="AL200" s="7"/>
      <c r="AM200" s="7"/>
      <c r="AN200" s="7" t="e">
        <f t="shared" si="9"/>
        <v>#DIV/0!</v>
      </c>
      <c r="AO200" s="6"/>
      <c r="AP200" s="7"/>
      <c r="AQ200" s="6"/>
      <c r="AR200" s="7"/>
      <c r="AS200" s="6"/>
      <c r="AT200" s="32"/>
    </row>
    <row r="201" spans="2:46" ht="48" hidden="1">
      <c r="B201" s="46"/>
      <c r="C201" s="89"/>
      <c r="D201" s="173"/>
      <c r="E201" s="89"/>
      <c r="F201" s="49"/>
      <c r="G201" s="45"/>
      <c r="H201" s="50"/>
      <c r="I201" s="92"/>
      <c r="J201" s="174"/>
      <c r="K201" s="174"/>
      <c r="L201" s="1"/>
      <c r="M201" s="10" t="s">
        <v>61</v>
      </c>
      <c r="N201" s="11"/>
      <c r="O201" s="5" t="s">
        <v>342</v>
      </c>
      <c r="P201" s="18" t="s">
        <v>65</v>
      </c>
      <c r="Q201" s="7" t="s">
        <v>59</v>
      </c>
      <c r="R201" s="1">
        <v>1</v>
      </c>
      <c r="S201" s="19" t="s">
        <v>936</v>
      </c>
      <c r="T201" s="1"/>
      <c r="U201" s="1">
        <v>1</v>
      </c>
      <c r="V201" s="1">
        <v>1</v>
      </c>
      <c r="W201" s="1"/>
      <c r="X201" s="1"/>
      <c r="Y201" s="1">
        <f t="shared" si="7"/>
        <v>0</v>
      </c>
      <c r="Z201" s="1"/>
      <c r="AA201" s="1"/>
      <c r="AB201" s="1">
        <v>1</v>
      </c>
      <c r="AC201" s="1">
        <v>1</v>
      </c>
      <c r="AD201" s="1"/>
      <c r="AE201" s="1">
        <v>1</v>
      </c>
      <c r="AF201" s="1">
        <v>1</v>
      </c>
      <c r="AG201" s="1"/>
      <c r="AH201" s="1">
        <v>1</v>
      </c>
      <c r="AI201" s="1">
        <v>1</v>
      </c>
      <c r="AJ201" s="1"/>
      <c r="AK201" s="6"/>
      <c r="AL201" s="7"/>
      <c r="AM201" s="7"/>
      <c r="AN201" s="7" t="e">
        <f t="shared" si="9"/>
        <v>#DIV/0!</v>
      </c>
      <c r="AO201" s="6"/>
      <c r="AP201" s="7"/>
      <c r="AQ201" s="6"/>
      <c r="AR201" s="7"/>
      <c r="AS201" s="6"/>
      <c r="AT201" s="32"/>
    </row>
    <row r="202" spans="2:46" ht="60" hidden="1">
      <c r="B202" s="46" t="s">
        <v>16</v>
      </c>
      <c r="C202" s="89"/>
      <c r="D202" s="173"/>
      <c r="E202" s="89"/>
      <c r="F202" s="49"/>
      <c r="G202" s="45"/>
      <c r="H202" s="89"/>
      <c r="I202" s="89"/>
      <c r="J202" s="89"/>
      <c r="K202" s="89"/>
      <c r="L202" s="1"/>
      <c r="M202" s="10" t="s">
        <v>63</v>
      </c>
      <c r="N202" s="11"/>
      <c r="O202" s="5" t="s">
        <v>343</v>
      </c>
      <c r="P202" s="18" t="s">
        <v>62</v>
      </c>
      <c r="Q202" s="7" t="s">
        <v>59</v>
      </c>
      <c r="R202" s="7">
        <v>1</v>
      </c>
      <c r="S202" s="1" t="s">
        <v>937</v>
      </c>
      <c r="T202" s="7"/>
      <c r="U202" s="7">
        <v>1</v>
      </c>
      <c r="V202" s="7">
        <v>1</v>
      </c>
      <c r="W202" s="7"/>
      <c r="X202" s="7"/>
      <c r="Y202" s="1">
        <f t="shared" si="7"/>
        <v>0</v>
      </c>
      <c r="Z202" s="7"/>
      <c r="AA202" s="7"/>
      <c r="AB202" s="7">
        <v>1</v>
      </c>
      <c r="AC202" s="7">
        <v>1</v>
      </c>
      <c r="AD202" s="7"/>
      <c r="AE202" s="7">
        <v>1</v>
      </c>
      <c r="AF202" s="7">
        <v>1</v>
      </c>
      <c r="AG202" s="7"/>
      <c r="AH202" s="7">
        <v>1</v>
      </c>
      <c r="AI202" s="7">
        <v>1</v>
      </c>
      <c r="AJ202" s="7"/>
      <c r="AK202" s="6"/>
      <c r="AL202" s="7"/>
      <c r="AM202" s="7"/>
      <c r="AN202" s="7" t="e">
        <f t="shared" si="9"/>
        <v>#DIV/0!</v>
      </c>
      <c r="AO202" s="6"/>
      <c r="AP202" s="7"/>
      <c r="AQ202" s="6"/>
      <c r="AR202" s="7"/>
      <c r="AS202" s="6"/>
      <c r="AT202" s="32"/>
    </row>
    <row r="203" spans="2:46" ht="36" hidden="1">
      <c r="B203" s="46"/>
      <c r="C203" s="89"/>
      <c r="D203" s="175"/>
      <c r="E203" s="89"/>
      <c r="F203" s="48"/>
      <c r="G203" s="45"/>
      <c r="H203" s="89"/>
      <c r="I203" s="89"/>
      <c r="J203" s="89"/>
      <c r="K203" s="89"/>
      <c r="L203" s="1"/>
      <c r="M203" s="10" t="s">
        <v>64</v>
      </c>
      <c r="N203" s="11"/>
      <c r="O203" s="5" t="s">
        <v>344</v>
      </c>
      <c r="P203" s="4" t="s">
        <v>626</v>
      </c>
      <c r="Q203" s="7" t="s">
        <v>59</v>
      </c>
      <c r="R203" s="1">
        <v>1</v>
      </c>
      <c r="S203" s="19" t="s">
        <v>938</v>
      </c>
      <c r="T203" s="1"/>
      <c r="U203" s="1">
        <v>1</v>
      </c>
      <c r="V203" s="1">
        <v>1</v>
      </c>
      <c r="W203" s="1"/>
      <c r="X203" s="1"/>
      <c r="Y203" s="1">
        <f t="shared" si="7"/>
        <v>0</v>
      </c>
      <c r="Z203" s="1"/>
      <c r="AA203" s="1"/>
      <c r="AB203" s="1">
        <v>1</v>
      </c>
      <c r="AC203" s="1">
        <v>1</v>
      </c>
      <c r="AD203" s="1"/>
      <c r="AE203" s="1">
        <v>1</v>
      </c>
      <c r="AF203" s="1">
        <v>1</v>
      </c>
      <c r="AG203" s="1"/>
      <c r="AH203" s="1">
        <v>1</v>
      </c>
      <c r="AI203" s="1">
        <v>1</v>
      </c>
      <c r="AJ203" s="1"/>
      <c r="AK203" s="6"/>
      <c r="AL203" s="7"/>
      <c r="AM203" s="7"/>
      <c r="AN203" s="7" t="e">
        <f t="shared" si="9"/>
        <v>#DIV/0!</v>
      </c>
      <c r="AO203" s="6"/>
      <c r="AP203" s="7"/>
      <c r="AQ203" s="6"/>
      <c r="AR203" s="7"/>
      <c r="AS203" s="6"/>
      <c r="AT203" s="32"/>
    </row>
    <row r="204" spans="2:46" ht="12" hidden="1">
      <c r="B204" s="32"/>
      <c r="C204" s="32"/>
      <c r="D204" s="10"/>
      <c r="E204" s="71"/>
      <c r="F204" s="10"/>
      <c r="G204" s="72"/>
      <c r="H204" s="4"/>
      <c r="I204" s="71"/>
      <c r="J204" s="141"/>
      <c r="K204" s="141"/>
      <c r="L204" s="73"/>
      <c r="M204" s="10"/>
      <c r="N204" s="11"/>
      <c r="O204" s="18"/>
      <c r="P204" s="5"/>
      <c r="Q204" s="7"/>
      <c r="R204" s="7"/>
      <c r="S204" s="7"/>
      <c r="T204" s="7"/>
      <c r="U204" s="7"/>
      <c r="V204" s="7"/>
      <c r="W204" s="7"/>
      <c r="X204" s="7"/>
      <c r="Y204" s="7"/>
      <c r="Z204" s="7"/>
      <c r="AA204" s="7"/>
      <c r="AB204" s="7"/>
      <c r="AC204" s="7"/>
      <c r="AD204" s="7"/>
      <c r="AE204" s="7"/>
      <c r="AF204" s="7"/>
      <c r="AG204" s="7"/>
      <c r="AH204" s="7"/>
      <c r="AI204" s="7"/>
      <c r="AJ204" s="7"/>
      <c r="AK204" s="6"/>
      <c r="AL204" s="7"/>
      <c r="AM204" s="7"/>
      <c r="AN204" s="7"/>
      <c r="AO204" s="6"/>
      <c r="AP204" s="7"/>
      <c r="AQ204" s="6"/>
      <c r="AR204" s="7"/>
      <c r="AS204" s="6"/>
      <c r="AT204" s="32"/>
    </row>
    <row r="205" spans="2:46" ht="81" customHeight="1" hidden="1">
      <c r="B205" s="46" t="s">
        <v>16</v>
      </c>
      <c r="C205" s="89"/>
      <c r="D205" s="47" t="s">
        <v>702</v>
      </c>
      <c r="E205" s="176"/>
      <c r="F205" s="47" t="s">
        <v>703</v>
      </c>
      <c r="G205" s="42">
        <v>1</v>
      </c>
      <c r="H205" s="177" t="s">
        <v>66</v>
      </c>
      <c r="I205" s="177" t="s">
        <v>67</v>
      </c>
      <c r="J205" s="38">
        <v>3</v>
      </c>
      <c r="K205" s="38">
        <v>5</v>
      </c>
      <c r="L205" s="51">
        <v>1</v>
      </c>
      <c r="M205" s="10" t="s">
        <v>68</v>
      </c>
      <c r="N205" s="11">
        <v>0.1</v>
      </c>
      <c r="O205" s="18" t="s">
        <v>69</v>
      </c>
      <c r="P205" s="18" t="s">
        <v>627</v>
      </c>
      <c r="Q205" s="7">
        <v>0</v>
      </c>
      <c r="R205" s="7">
        <v>1</v>
      </c>
      <c r="S205" s="7" t="s">
        <v>939</v>
      </c>
      <c r="T205" s="7"/>
      <c r="U205" s="7">
        <v>0</v>
      </c>
      <c r="V205" s="7">
        <v>0</v>
      </c>
      <c r="W205" s="8">
        <v>0</v>
      </c>
      <c r="X205" s="7"/>
      <c r="Y205" s="1" t="e">
        <f t="shared" si="7"/>
        <v>#DIV/0!</v>
      </c>
      <c r="Z205" s="7"/>
      <c r="AA205" s="7"/>
      <c r="AB205" s="7">
        <v>1</v>
      </c>
      <c r="AC205" s="7">
        <v>1</v>
      </c>
      <c r="AD205" s="8">
        <v>1</v>
      </c>
      <c r="AE205" s="7">
        <v>1</v>
      </c>
      <c r="AF205" s="7">
        <v>1</v>
      </c>
      <c r="AG205" s="8">
        <v>1</v>
      </c>
      <c r="AH205" s="7">
        <v>1</v>
      </c>
      <c r="AI205" s="7">
        <v>1</v>
      </c>
      <c r="AJ205" s="8">
        <v>1</v>
      </c>
      <c r="AK205" s="6"/>
      <c r="AL205" s="7"/>
      <c r="AM205" s="7"/>
      <c r="AN205" s="7" t="e">
        <f t="shared" si="9"/>
        <v>#DIV/0!</v>
      </c>
      <c r="AO205" s="6"/>
      <c r="AP205" s="7"/>
      <c r="AQ205" s="6"/>
      <c r="AR205" s="7"/>
      <c r="AS205" s="6"/>
      <c r="AT205" s="32"/>
    </row>
    <row r="206" spans="2:46" ht="73.5" customHeight="1" hidden="1">
      <c r="B206" s="46"/>
      <c r="C206" s="89"/>
      <c r="D206" s="49"/>
      <c r="E206" s="39"/>
      <c r="F206" s="49"/>
      <c r="G206" s="43"/>
      <c r="H206" s="178"/>
      <c r="I206" s="178"/>
      <c r="J206" s="54"/>
      <c r="K206" s="54"/>
      <c r="L206" s="52"/>
      <c r="M206" s="47" t="s">
        <v>70</v>
      </c>
      <c r="N206" s="42">
        <v>0.18</v>
      </c>
      <c r="O206" s="5" t="s">
        <v>71</v>
      </c>
      <c r="P206" s="5" t="s">
        <v>75</v>
      </c>
      <c r="Q206" s="7">
        <v>0</v>
      </c>
      <c r="R206" s="7">
        <v>1</v>
      </c>
      <c r="S206" s="7" t="s">
        <v>940</v>
      </c>
      <c r="T206" s="7"/>
      <c r="U206" s="7">
        <v>0</v>
      </c>
      <c r="V206" s="7">
        <v>0</v>
      </c>
      <c r="W206" s="1">
        <v>0</v>
      </c>
      <c r="X206" s="7"/>
      <c r="Y206" s="1" t="e">
        <f t="shared" si="7"/>
        <v>#DIV/0!</v>
      </c>
      <c r="Z206" s="7"/>
      <c r="AA206" s="7"/>
      <c r="AB206" s="7">
        <v>0</v>
      </c>
      <c r="AC206" s="7">
        <v>0</v>
      </c>
      <c r="AD206" s="1">
        <v>0</v>
      </c>
      <c r="AE206" s="7">
        <v>1</v>
      </c>
      <c r="AF206" s="7">
        <v>1</v>
      </c>
      <c r="AG206" s="1">
        <v>0.15</v>
      </c>
      <c r="AH206" s="7">
        <v>1</v>
      </c>
      <c r="AI206" s="7">
        <v>1</v>
      </c>
      <c r="AJ206" s="1">
        <v>0.15</v>
      </c>
      <c r="AK206" s="6"/>
      <c r="AL206" s="7"/>
      <c r="AM206" s="7"/>
      <c r="AN206" s="7" t="e">
        <f t="shared" si="9"/>
        <v>#DIV/0!</v>
      </c>
      <c r="AO206" s="6"/>
      <c r="AP206" s="7"/>
      <c r="AQ206" s="6"/>
      <c r="AR206" s="7"/>
      <c r="AS206" s="6"/>
      <c r="AT206" s="32"/>
    </row>
    <row r="207" spans="2:46" ht="36" hidden="1">
      <c r="B207" s="46"/>
      <c r="C207" s="89"/>
      <c r="D207" s="49"/>
      <c r="E207" s="39"/>
      <c r="F207" s="49"/>
      <c r="G207" s="43"/>
      <c r="H207" s="178"/>
      <c r="I207" s="178"/>
      <c r="J207" s="54"/>
      <c r="K207" s="54"/>
      <c r="L207" s="52"/>
      <c r="M207" s="49"/>
      <c r="N207" s="43"/>
      <c r="O207" s="5" t="s">
        <v>72</v>
      </c>
      <c r="P207" s="5" t="s">
        <v>628</v>
      </c>
      <c r="Q207" s="7">
        <v>0</v>
      </c>
      <c r="R207" s="7">
        <v>5</v>
      </c>
      <c r="S207" s="7" t="s">
        <v>941</v>
      </c>
      <c r="T207" s="7"/>
      <c r="U207" s="7">
        <v>0</v>
      </c>
      <c r="V207" s="7">
        <v>0</v>
      </c>
      <c r="W207" s="1">
        <v>0</v>
      </c>
      <c r="X207" s="7"/>
      <c r="Y207" s="1" t="e">
        <f t="shared" si="7"/>
        <v>#DIV/0!</v>
      </c>
      <c r="Z207" s="7"/>
      <c r="AA207" s="7"/>
      <c r="AB207" s="7">
        <v>2</v>
      </c>
      <c r="AC207" s="7">
        <v>2</v>
      </c>
      <c r="AD207" s="1">
        <v>0.25</v>
      </c>
      <c r="AE207" s="7">
        <v>3</v>
      </c>
      <c r="AF207" s="7">
        <v>1</v>
      </c>
      <c r="AG207" s="1">
        <v>0.15</v>
      </c>
      <c r="AH207" s="7">
        <v>5</v>
      </c>
      <c r="AI207" s="7">
        <v>1</v>
      </c>
      <c r="AJ207" s="1">
        <v>0.15</v>
      </c>
      <c r="AK207" s="6"/>
      <c r="AL207" s="7"/>
      <c r="AM207" s="7"/>
      <c r="AN207" s="7" t="e">
        <f t="shared" si="9"/>
        <v>#DIV/0!</v>
      </c>
      <c r="AO207" s="6"/>
      <c r="AP207" s="7"/>
      <c r="AQ207" s="6"/>
      <c r="AR207" s="7"/>
      <c r="AS207" s="6"/>
      <c r="AT207" s="32"/>
    </row>
    <row r="208" spans="2:46" ht="60" hidden="1">
      <c r="B208" s="46"/>
      <c r="C208" s="89"/>
      <c r="D208" s="49"/>
      <c r="E208" s="39"/>
      <c r="F208" s="49"/>
      <c r="G208" s="43"/>
      <c r="H208" s="178"/>
      <c r="I208" s="178"/>
      <c r="J208" s="54"/>
      <c r="K208" s="54"/>
      <c r="L208" s="52"/>
      <c r="M208" s="49"/>
      <c r="N208" s="43"/>
      <c r="O208" s="5" t="s">
        <v>73</v>
      </c>
      <c r="P208" s="5" t="s">
        <v>76</v>
      </c>
      <c r="Q208" s="7">
        <v>0</v>
      </c>
      <c r="R208" s="7">
        <v>20</v>
      </c>
      <c r="S208" s="7" t="s">
        <v>942</v>
      </c>
      <c r="T208" s="7"/>
      <c r="U208" s="7">
        <v>5</v>
      </c>
      <c r="V208" s="7">
        <v>5</v>
      </c>
      <c r="W208" s="1">
        <v>0.4</v>
      </c>
      <c r="X208" s="7"/>
      <c r="Y208" s="1">
        <f t="shared" si="7"/>
        <v>0</v>
      </c>
      <c r="Z208" s="7"/>
      <c r="AA208" s="7"/>
      <c r="AB208" s="7">
        <v>5</v>
      </c>
      <c r="AC208" s="7">
        <v>5</v>
      </c>
      <c r="AD208" s="1">
        <v>0.25</v>
      </c>
      <c r="AE208" s="7">
        <v>5</v>
      </c>
      <c r="AF208" s="7">
        <v>5</v>
      </c>
      <c r="AG208" s="1">
        <v>0.15</v>
      </c>
      <c r="AH208" s="7">
        <v>5</v>
      </c>
      <c r="AI208" s="7">
        <v>5</v>
      </c>
      <c r="AJ208" s="1">
        <v>0.2</v>
      </c>
      <c r="AK208" s="6">
        <v>0</v>
      </c>
      <c r="AL208" s="7">
        <v>0</v>
      </c>
      <c r="AM208" s="7"/>
      <c r="AN208" s="7" t="e">
        <f t="shared" si="9"/>
        <v>#DIV/0!</v>
      </c>
      <c r="AO208" s="6">
        <v>170000</v>
      </c>
      <c r="AP208" s="7"/>
      <c r="AQ208" s="6">
        <v>184000</v>
      </c>
      <c r="AR208" s="7"/>
      <c r="AS208" s="6">
        <v>220000</v>
      </c>
      <c r="AT208" s="32"/>
    </row>
    <row r="209" spans="2:46" ht="51" customHeight="1" hidden="1">
      <c r="B209" s="46"/>
      <c r="C209" s="89"/>
      <c r="D209" s="49"/>
      <c r="E209" s="39"/>
      <c r="F209" s="49"/>
      <c r="G209" s="43"/>
      <c r="H209" s="178"/>
      <c r="I209" s="178"/>
      <c r="J209" s="54"/>
      <c r="K209" s="54"/>
      <c r="L209" s="52"/>
      <c r="M209" s="49"/>
      <c r="N209" s="43"/>
      <c r="O209" s="5" t="s">
        <v>74</v>
      </c>
      <c r="P209" s="5" t="s">
        <v>77</v>
      </c>
      <c r="Q209" s="7" t="s">
        <v>59</v>
      </c>
      <c r="R209" s="1">
        <v>1</v>
      </c>
      <c r="S209" s="7" t="s">
        <v>943</v>
      </c>
      <c r="T209" s="1"/>
      <c r="U209" s="1">
        <v>1</v>
      </c>
      <c r="V209" s="1">
        <v>1</v>
      </c>
      <c r="W209" s="1">
        <v>0.2</v>
      </c>
      <c r="X209" s="1"/>
      <c r="Y209" s="1">
        <f t="shared" si="7"/>
        <v>0</v>
      </c>
      <c r="Z209" s="1"/>
      <c r="AA209" s="1"/>
      <c r="AB209" s="1">
        <v>1</v>
      </c>
      <c r="AC209" s="1">
        <v>1</v>
      </c>
      <c r="AD209" s="1">
        <v>0.1</v>
      </c>
      <c r="AE209" s="1">
        <v>1</v>
      </c>
      <c r="AF209" s="1">
        <v>1</v>
      </c>
      <c r="AG209" s="1">
        <v>0.1</v>
      </c>
      <c r="AH209" s="1">
        <v>1</v>
      </c>
      <c r="AI209" s="1">
        <v>1</v>
      </c>
      <c r="AJ209" s="1">
        <v>0.15</v>
      </c>
      <c r="AK209" s="6">
        <v>0</v>
      </c>
      <c r="AL209" s="7">
        <v>0</v>
      </c>
      <c r="AM209" s="7"/>
      <c r="AN209" s="7" t="e">
        <f t="shared" si="9"/>
        <v>#DIV/0!</v>
      </c>
      <c r="AO209" s="6"/>
      <c r="AP209" s="7"/>
      <c r="AQ209" s="6"/>
      <c r="AR209" s="7"/>
      <c r="AS209" s="6"/>
      <c r="AT209" s="32"/>
    </row>
    <row r="210" spans="2:46" ht="48" hidden="1">
      <c r="B210" s="46"/>
      <c r="C210" s="89"/>
      <c r="D210" s="49"/>
      <c r="E210" s="39"/>
      <c r="F210" s="49"/>
      <c r="G210" s="43"/>
      <c r="H210" s="178"/>
      <c r="I210" s="178"/>
      <c r="J210" s="54"/>
      <c r="K210" s="54"/>
      <c r="L210" s="52"/>
      <c r="M210" s="49"/>
      <c r="N210" s="43"/>
      <c r="O210" s="5" t="s">
        <v>629</v>
      </c>
      <c r="P210" s="5" t="s">
        <v>630</v>
      </c>
      <c r="Q210" s="7">
        <v>0</v>
      </c>
      <c r="R210" s="7">
        <v>2</v>
      </c>
      <c r="S210" s="7" t="s">
        <v>944</v>
      </c>
      <c r="T210" s="7"/>
      <c r="U210" s="7">
        <v>0</v>
      </c>
      <c r="V210" s="7">
        <v>0</v>
      </c>
      <c r="W210" s="1">
        <v>0</v>
      </c>
      <c r="X210" s="7"/>
      <c r="Y210" s="1" t="e">
        <f aca="true" t="shared" si="10" ref="Y210:Y273">+X210/V210*100</f>
        <v>#DIV/0!</v>
      </c>
      <c r="Z210" s="7"/>
      <c r="AA210" s="7"/>
      <c r="AB210" s="7">
        <v>1</v>
      </c>
      <c r="AC210" s="7">
        <v>1</v>
      </c>
      <c r="AD210" s="1">
        <v>0.15</v>
      </c>
      <c r="AE210" s="7">
        <v>1</v>
      </c>
      <c r="AF210" s="7">
        <v>1</v>
      </c>
      <c r="AG210" s="1">
        <v>0.15</v>
      </c>
      <c r="AH210" s="7">
        <v>0</v>
      </c>
      <c r="AI210" s="7">
        <v>0</v>
      </c>
      <c r="AJ210" s="1">
        <v>0</v>
      </c>
      <c r="AK210" s="6">
        <v>0</v>
      </c>
      <c r="AL210" s="7">
        <v>0</v>
      </c>
      <c r="AM210" s="7"/>
      <c r="AN210" s="7" t="e">
        <f t="shared" si="9"/>
        <v>#DIV/0!</v>
      </c>
      <c r="AO210" s="6"/>
      <c r="AP210" s="7"/>
      <c r="AQ210" s="6"/>
      <c r="AR210" s="7"/>
      <c r="AS210" s="6"/>
      <c r="AT210" s="32"/>
    </row>
    <row r="211" spans="2:46" ht="54.75" customHeight="1" hidden="1">
      <c r="B211" s="46" t="s">
        <v>16</v>
      </c>
      <c r="C211" s="89"/>
      <c r="D211" s="49"/>
      <c r="E211" s="39"/>
      <c r="F211" s="49"/>
      <c r="G211" s="43"/>
      <c r="H211" s="178"/>
      <c r="I211" s="178"/>
      <c r="J211" s="54"/>
      <c r="K211" s="54"/>
      <c r="L211" s="52"/>
      <c r="M211" s="49"/>
      <c r="N211" s="43"/>
      <c r="O211" s="5" t="s">
        <v>1025</v>
      </c>
      <c r="P211" s="5" t="s">
        <v>78</v>
      </c>
      <c r="Q211" s="7">
        <v>0</v>
      </c>
      <c r="R211" s="7">
        <v>200</v>
      </c>
      <c r="S211" s="7" t="s">
        <v>945</v>
      </c>
      <c r="T211" s="7"/>
      <c r="U211" s="7">
        <v>30</v>
      </c>
      <c r="V211" s="7">
        <v>30</v>
      </c>
      <c r="W211" s="1">
        <v>0.4</v>
      </c>
      <c r="X211" s="7"/>
      <c r="Y211" s="1">
        <f t="shared" si="10"/>
        <v>0</v>
      </c>
      <c r="Z211" s="7"/>
      <c r="AA211" s="7"/>
      <c r="AB211" s="7">
        <v>100</v>
      </c>
      <c r="AC211" s="7">
        <v>70</v>
      </c>
      <c r="AD211" s="1">
        <v>0.25</v>
      </c>
      <c r="AE211" s="7">
        <v>150</v>
      </c>
      <c r="AF211" s="7">
        <v>80</v>
      </c>
      <c r="AG211" s="1">
        <v>0.15</v>
      </c>
      <c r="AH211" s="7">
        <v>200</v>
      </c>
      <c r="AI211" s="7">
        <v>20</v>
      </c>
      <c r="AJ211" s="1">
        <v>0.2</v>
      </c>
      <c r="AK211" s="6">
        <v>0</v>
      </c>
      <c r="AL211" s="7">
        <v>0</v>
      </c>
      <c r="AM211" s="7"/>
      <c r="AN211" s="7" t="e">
        <f t="shared" si="9"/>
        <v>#DIV/0!</v>
      </c>
      <c r="AO211" s="6"/>
      <c r="AP211" s="7"/>
      <c r="AQ211" s="6"/>
      <c r="AR211" s="7"/>
      <c r="AS211" s="6"/>
      <c r="AT211" s="32"/>
    </row>
    <row r="212" spans="2:46" ht="31.5" customHeight="1" hidden="1">
      <c r="B212" s="46"/>
      <c r="C212" s="89"/>
      <c r="D212" s="49"/>
      <c r="E212" s="39"/>
      <c r="F212" s="49"/>
      <c r="G212" s="43"/>
      <c r="H212" s="178"/>
      <c r="I212" s="178"/>
      <c r="J212" s="54"/>
      <c r="K212" s="54"/>
      <c r="L212" s="52"/>
      <c r="M212" s="48"/>
      <c r="N212" s="44"/>
      <c r="O212" s="5" t="s">
        <v>244</v>
      </c>
      <c r="P212" s="5" t="s">
        <v>245</v>
      </c>
      <c r="Q212" s="7">
        <v>0</v>
      </c>
      <c r="R212" s="7">
        <v>1</v>
      </c>
      <c r="S212" s="7" t="s">
        <v>946</v>
      </c>
      <c r="T212" s="7"/>
      <c r="U212" s="7">
        <v>0</v>
      </c>
      <c r="V212" s="7">
        <v>0</v>
      </c>
      <c r="W212" s="1">
        <v>0</v>
      </c>
      <c r="X212" s="7"/>
      <c r="Y212" s="1" t="e">
        <f t="shared" si="10"/>
        <v>#DIV/0!</v>
      </c>
      <c r="Z212" s="7"/>
      <c r="AA212" s="7"/>
      <c r="AB212" s="7">
        <v>0</v>
      </c>
      <c r="AC212" s="7">
        <v>0</v>
      </c>
      <c r="AD212" s="1">
        <v>0</v>
      </c>
      <c r="AE212" s="7">
        <v>1</v>
      </c>
      <c r="AF212" s="7">
        <v>1</v>
      </c>
      <c r="AG212" s="1">
        <v>0.15</v>
      </c>
      <c r="AH212" s="7">
        <v>1</v>
      </c>
      <c r="AI212" s="7">
        <v>1</v>
      </c>
      <c r="AJ212" s="1">
        <v>0.15</v>
      </c>
      <c r="AK212" s="6">
        <v>0</v>
      </c>
      <c r="AL212" s="7">
        <v>0</v>
      </c>
      <c r="AM212" s="7"/>
      <c r="AN212" s="7" t="e">
        <f t="shared" si="9"/>
        <v>#DIV/0!</v>
      </c>
      <c r="AO212" s="6"/>
      <c r="AP212" s="7"/>
      <c r="AQ212" s="6"/>
      <c r="AR212" s="7"/>
      <c r="AS212" s="6"/>
      <c r="AT212" s="32"/>
    </row>
    <row r="213" spans="2:46" ht="111" customHeight="1" hidden="1">
      <c r="B213" s="46"/>
      <c r="C213" s="89"/>
      <c r="D213" s="49"/>
      <c r="E213" s="39"/>
      <c r="F213" s="49"/>
      <c r="G213" s="43"/>
      <c r="H213" s="178"/>
      <c r="I213" s="178"/>
      <c r="J213" s="54"/>
      <c r="K213" s="54"/>
      <c r="L213" s="52"/>
      <c r="M213" s="46" t="s">
        <v>246</v>
      </c>
      <c r="N213" s="45">
        <v>0.12</v>
      </c>
      <c r="O213" s="18" t="s">
        <v>631</v>
      </c>
      <c r="P213" s="18" t="s">
        <v>632</v>
      </c>
      <c r="Q213" s="7">
        <v>0</v>
      </c>
      <c r="R213" s="7">
        <v>1</v>
      </c>
      <c r="S213" s="7" t="s">
        <v>947</v>
      </c>
      <c r="T213" s="7"/>
      <c r="U213" s="7">
        <v>0</v>
      </c>
      <c r="V213" s="7">
        <v>0</v>
      </c>
      <c r="W213" s="1">
        <v>0</v>
      </c>
      <c r="X213" s="7"/>
      <c r="Y213" s="1" t="e">
        <f t="shared" si="10"/>
        <v>#DIV/0!</v>
      </c>
      <c r="Z213" s="7"/>
      <c r="AA213" s="7"/>
      <c r="AB213" s="7">
        <v>0</v>
      </c>
      <c r="AC213" s="7">
        <v>0</v>
      </c>
      <c r="AD213" s="8">
        <v>0</v>
      </c>
      <c r="AE213" s="7">
        <v>1</v>
      </c>
      <c r="AF213" s="7">
        <v>1</v>
      </c>
      <c r="AG213" s="8">
        <v>0.4</v>
      </c>
      <c r="AH213" s="7">
        <v>1</v>
      </c>
      <c r="AI213" s="7">
        <v>1</v>
      </c>
      <c r="AJ213" s="8">
        <v>0.4</v>
      </c>
      <c r="AK213" s="6">
        <v>0</v>
      </c>
      <c r="AL213" s="7"/>
      <c r="AM213" s="7"/>
      <c r="AN213" s="7" t="e">
        <f t="shared" si="9"/>
        <v>#DIV/0!</v>
      </c>
      <c r="AO213" s="6">
        <v>109969</v>
      </c>
      <c r="AP213" s="7"/>
      <c r="AQ213" s="6">
        <v>102468</v>
      </c>
      <c r="AR213" s="7"/>
      <c r="AS213" s="6">
        <v>100000</v>
      </c>
      <c r="AT213" s="32"/>
    </row>
    <row r="214" spans="2:46" ht="48" hidden="1">
      <c r="B214" s="46"/>
      <c r="C214" s="89"/>
      <c r="D214" s="49"/>
      <c r="E214" s="39"/>
      <c r="F214" s="49"/>
      <c r="G214" s="43"/>
      <c r="H214" s="178"/>
      <c r="I214" s="178"/>
      <c r="J214" s="54"/>
      <c r="K214" s="54"/>
      <c r="L214" s="52"/>
      <c r="M214" s="46"/>
      <c r="N214" s="45"/>
      <c r="O214" s="18" t="s">
        <v>79</v>
      </c>
      <c r="P214" s="18" t="s">
        <v>82</v>
      </c>
      <c r="Q214" s="7">
        <v>0</v>
      </c>
      <c r="R214" s="7">
        <v>1</v>
      </c>
      <c r="S214" s="7" t="s">
        <v>948</v>
      </c>
      <c r="T214" s="7"/>
      <c r="U214" s="7">
        <v>0</v>
      </c>
      <c r="V214" s="7">
        <v>0</v>
      </c>
      <c r="W214" s="1">
        <v>0</v>
      </c>
      <c r="X214" s="7"/>
      <c r="Y214" s="1" t="e">
        <f t="shared" si="10"/>
        <v>#DIV/0!</v>
      </c>
      <c r="Z214" s="7"/>
      <c r="AA214" s="7"/>
      <c r="AB214" s="7">
        <v>1</v>
      </c>
      <c r="AC214" s="7">
        <v>1</v>
      </c>
      <c r="AD214" s="8">
        <v>0.2</v>
      </c>
      <c r="AE214" s="7">
        <v>1</v>
      </c>
      <c r="AF214" s="7">
        <v>1</v>
      </c>
      <c r="AG214" s="8">
        <v>0.3</v>
      </c>
      <c r="AH214" s="7">
        <v>1</v>
      </c>
      <c r="AI214" s="7">
        <v>1</v>
      </c>
      <c r="AJ214" s="8">
        <v>0.3</v>
      </c>
      <c r="AK214" s="6"/>
      <c r="AL214" s="7"/>
      <c r="AM214" s="7"/>
      <c r="AN214" s="7" t="e">
        <f t="shared" si="9"/>
        <v>#DIV/0!</v>
      </c>
      <c r="AO214" s="6"/>
      <c r="AP214" s="7"/>
      <c r="AQ214" s="6"/>
      <c r="AR214" s="7"/>
      <c r="AS214" s="6"/>
      <c r="AT214" s="32"/>
    </row>
    <row r="215" spans="2:46" ht="36" hidden="1">
      <c r="B215" s="46"/>
      <c r="C215" s="89"/>
      <c r="D215" s="49"/>
      <c r="E215" s="39"/>
      <c r="F215" s="49"/>
      <c r="G215" s="43"/>
      <c r="H215" s="178"/>
      <c r="I215" s="178"/>
      <c r="J215" s="54"/>
      <c r="K215" s="54"/>
      <c r="L215" s="52"/>
      <c r="M215" s="46"/>
      <c r="N215" s="45"/>
      <c r="O215" s="18" t="s">
        <v>247</v>
      </c>
      <c r="P215" s="18" t="s">
        <v>633</v>
      </c>
      <c r="Q215" s="7">
        <v>0</v>
      </c>
      <c r="R215" s="7">
        <v>1</v>
      </c>
      <c r="S215" s="7" t="s">
        <v>949</v>
      </c>
      <c r="T215" s="7"/>
      <c r="U215" s="7">
        <v>0</v>
      </c>
      <c r="V215" s="7">
        <v>0</v>
      </c>
      <c r="W215" s="1">
        <v>0</v>
      </c>
      <c r="X215" s="7"/>
      <c r="Y215" s="1" t="e">
        <f t="shared" si="10"/>
        <v>#DIV/0!</v>
      </c>
      <c r="Z215" s="7"/>
      <c r="AA215" s="7"/>
      <c r="AB215" s="7">
        <v>1</v>
      </c>
      <c r="AC215" s="7">
        <v>1</v>
      </c>
      <c r="AD215" s="8">
        <v>0.4</v>
      </c>
      <c r="AE215" s="7">
        <v>1</v>
      </c>
      <c r="AF215" s="7">
        <v>1</v>
      </c>
      <c r="AG215" s="8">
        <v>0.1</v>
      </c>
      <c r="AH215" s="7">
        <v>1</v>
      </c>
      <c r="AI215" s="7">
        <v>1</v>
      </c>
      <c r="AJ215" s="8">
        <v>0.1</v>
      </c>
      <c r="AK215" s="6"/>
      <c r="AL215" s="7"/>
      <c r="AM215" s="7"/>
      <c r="AN215" s="7" t="e">
        <f t="shared" si="9"/>
        <v>#DIV/0!</v>
      </c>
      <c r="AO215" s="6"/>
      <c r="AP215" s="7"/>
      <c r="AQ215" s="6"/>
      <c r="AR215" s="7"/>
      <c r="AS215" s="6"/>
      <c r="AT215" s="32"/>
    </row>
    <row r="216" spans="2:46" ht="60" hidden="1">
      <c r="B216" s="46"/>
      <c r="C216" s="89"/>
      <c r="D216" s="49"/>
      <c r="E216" s="39"/>
      <c r="F216" s="49"/>
      <c r="G216" s="43"/>
      <c r="H216" s="178"/>
      <c r="I216" s="178"/>
      <c r="J216" s="54"/>
      <c r="K216" s="54"/>
      <c r="L216" s="52"/>
      <c r="M216" s="46"/>
      <c r="N216" s="45"/>
      <c r="O216" s="18" t="s">
        <v>80</v>
      </c>
      <c r="P216" s="18" t="s">
        <v>83</v>
      </c>
      <c r="Q216" s="7">
        <v>0</v>
      </c>
      <c r="R216" s="7">
        <v>1</v>
      </c>
      <c r="S216" s="7" t="s">
        <v>950</v>
      </c>
      <c r="T216" s="7"/>
      <c r="U216" s="7">
        <v>0</v>
      </c>
      <c r="V216" s="7">
        <v>0</v>
      </c>
      <c r="W216" s="1">
        <v>0</v>
      </c>
      <c r="X216" s="7"/>
      <c r="Y216" s="1" t="e">
        <f t="shared" si="10"/>
        <v>#DIV/0!</v>
      </c>
      <c r="Z216" s="7"/>
      <c r="AA216" s="7"/>
      <c r="AB216" s="7">
        <v>0</v>
      </c>
      <c r="AC216" s="7">
        <v>0</v>
      </c>
      <c r="AD216" s="8">
        <v>0</v>
      </c>
      <c r="AE216" s="7">
        <v>1</v>
      </c>
      <c r="AF216" s="7">
        <v>1</v>
      </c>
      <c r="AG216" s="8">
        <v>0.1</v>
      </c>
      <c r="AH216" s="7">
        <v>1</v>
      </c>
      <c r="AI216" s="7">
        <v>1</v>
      </c>
      <c r="AJ216" s="8">
        <v>0.1</v>
      </c>
      <c r="AK216" s="6"/>
      <c r="AL216" s="7"/>
      <c r="AM216" s="7"/>
      <c r="AN216" s="7" t="e">
        <f t="shared" si="9"/>
        <v>#DIV/0!</v>
      </c>
      <c r="AO216" s="6"/>
      <c r="AP216" s="7"/>
      <c r="AQ216" s="6"/>
      <c r="AR216" s="7"/>
      <c r="AS216" s="6"/>
      <c r="AT216" s="32"/>
    </row>
    <row r="217" spans="2:46" ht="48" hidden="1">
      <c r="B217" s="46"/>
      <c r="C217" s="89"/>
      <c r="D217" s="49"/>
      <c r="E217" s="39"/>
      <c r="F217" s="49"/>
      <c r="G217" s="43"/>
      <c r="H217" s="178"/>
      <c r="I217" s="178"/>
      <c r="J217" s="54"/>
      <c r="K217" s="54"/>
      <c r="L217" s="52"/>
      <c r="M217" s="46"/>
      <c r="N217" s="45"/>
      <c r="O217" s="18" t="s">
        <v>81</v>
      </c>
      <c r="P217" s="18" t="s">
        <v>84</v>
      </c>
      <c r="Q217" s="7">
        <v>0</v>
      </c>
      <c r="R217" s="7">
        <v>20</v>
      </c>
      <c r="S217" s="7" t="s">
        <v>951</v>
      </c>
      <c r="T217" s="7"/>
      <c r="U217" s="7">
        <v>3</v>
      </c>
      <c r="V217" s="7">
        <v>3</v>
      </c>
      <c r="W217" s="8">
        <v>1</v>
      </c>
      <c r="X217" s="7"/>
      <c r="Y217" s="1">
        <f t="shared" si="10"/>
        <v>0</v>
      </c>
      <c r="Z217" s="7"/>
      <c r="AA217" s="7"/>
      <c r="AB217" s="7">
        <v>10</v>
      </c>
      <c r="AC217" s="7">
        <v>7</v>
      </c>
      <c r="AD217" s="8">
        <v>0.4</v>
      </c>
      <c r="AE217" s="7">
        <v>15</v>
      </c>
      <c r="AF217" s="7">
        <v>5</v>
      </c>
      <c r="AG217" s="8">
        <v>0.1</v>
      </c>
      <c r="AH217" s="7">
        <v>20</v>
      </c>
      <c r="AI217" s="7">
        <v>5</v>
      </c>
      <c r="AJ217" s="8">
        <v>0.1</v>
      </c>
      <c r="AK217" s="6"/>
      <c r="AL217" s="7"/>
      <c r="AM217" s="7"/>
      <c r="AN217" s="7" t="e">
        <f t="shared" si="9"/>
        <v>#DIV/0!</v>
      </c>
      <c r="AO217" s="6"/>
      <c r="AP217" s="7"/>
      <c r="AQ217" s="6"/>
      <c r="AR217" s="7"/>
      <c r="AS217" s="6"/>
      <c r="AT217" s="32"/>
    </row>
    <row r="218" spans="2:46" ht="48" hidden="1">
      <c r="B218" s="46"/>
      <c r="C218" s="89"/>
      <c r="D218" s="49"/>
      <c r="E218" s="39"/>
      <c r="F218" s="49"/>
      <c r="G218" s="43"/>
      <c r="H218" s="178"/>
      <c r="I218" s="178"/>
      <c r="J218" s="54"/>
      <c r="K218" s="54"/>
      <c r="L218" s="52"/>
      <c r="M218" s="47" t="s">
        <v>85</v>
      </c>
      <c r="N218" s="42">
        <v>0.15</v>
      </c>
      <c r="O218" s="18" t="s">
        <v>86</v>
      </c>
      <c r="P218" s="18" t="s">
        <v>92</v>
      </c>
      <c r="Q218" s="7">
        <v>0</v>
      </c>
      <c r="R218" s="7">
        <v>4</v>
      </c>
      <c r="S218" s="7" t="s">
        <v>952</v>
      </c>
      <c r="T218" s="7"/>
      <c r="U218" s="7">
        <v>1</v>
      </c>
      <c r="V218" s="7">
        <v>1</v>
      </c>
      <c r="W218" s="8">
        <v>0.25</v>
      </c>
      <c r="X218" s="7"/>
      <c r="Y218" s="1">
        <f t="shared" si="10"/>
        <v>0</v>
      </c>
      <c r="Z218" s="7"/>
      <c r="AA218" s="7"/>
      <c r="AB218" s="7">
        <v>1</v>
      </c>
      <c r="AC218" s="7">
        <v>1</v>
      </c>
      <c r="AD218" s="1">
        <v>0.16</v>
      </c>
      <c r="AE218" s="7">
        <v>1</v>
      </c>
      <c r="AF218" s="7">
        <v>1</v>
      </c>
      <c r="AG218" s="15">
        <v>0.166</v>
      </c>
      <c r="AH218" s="7">
        <v>1</v>
      </c>
      <c r="AI218" s="7">
        <v>1</v>
      </c>
      <c r="AJ218" s="15">
        <v>0.166</v>
      </c>
      <c r="AK218" s="6">
        <v>330600</v>
      </c>
      <c r="AL218" s="7"/>
      <c r="AM218" s="7"/>
      <c r="AN218" s="7" t="e">
        <f t="shared" si="9"/>
        <v>#DIV/0!</v>
      </c>
      <c r="AO218" s="6">
        <v>1434900</v>
      </c>
      <c r="AP218" s="7"/>
      <c r="AQ218" s="6">
        <v>446600</v>
      </c>
      <c r="AR218" s="7"/>
      <c r="AS218" s="6">
        <v>508600</v>
      </c>
      <c r="AT218" s="32"/>
    </row>
    <row r="219" spans="2:46" ht="48" hidden="1">
      <c r="B219" s="46" t="s">
        <v>16</v>
      </c>
      <c r="C219" s="89"/>
      <c r="D219" s="49"/>
      <c r="E219" s="39"/>
      <c r="F219" s="49"/>
      <c r="G219" s="43"/>
      <c r="H219" s="178"/>
      <c r="I219" s="178"/>
      <c r="J219" s="54"/>
      <c r="K219" s="54"/>
      <c r="L219" s="52"/>
      <c r="M219" s="49"/>
      <c r="N219" s="43"/>
      <c r="O219" s="18" t="s">
        <v>87</v>
      </c>
      <c r="P219" s="18" t="s">
        <v>93</v>
      </c>
      <c r="Q219" s="7">
        <v>1</v>
      </c>
      <c r="R219" s="7">
        <v>4</v>
      </c>
      <c r="S219" s="7" t="s">
        <v>953</v>
      </c>
      <c r="T219" s="7"/>
      <c r="U219" s="7">
        <v>1</v>
      </c>
      <c r="V219" s="7">
        <v>1</v>
      </c>
      <c r="W219" s="8">
        <v>0.25</v>
      </c>
      <c r="X219" s="7"/>
      <c r="Y219" s="1">
        <f t="shared" si="10"/>
        <v>0</v>
      </c>
      <c r="Z219" s="7"/>
      <c r="AA219" s="7"/>
      <c r="AB219" s="7">
        <v>1</v>
      </c>
      <c r="AC219" s="7">
        <v>1</v>
      </c>
      <c r="AD219" s="1">
        <v>0.16</v>
      </c>
      <c r="AE219" s="7">
        <v>1</v>
      </c>
      <c r="AF219" s="7">
        <v>1</v>
      </c>
      <c r="AG219" s="15">
        <v>0.166</v>
      </c>
      <c r="AH219" s="7">
        <v>1</v>
      </c>
      <c r="AI219" s="7">
        <v>1</v>
      </c>
      <c r="AJ219" s="15">
        <v>0.166</v>
      </c>
      <c r="AK219" s="6"/>
      <c r="AL219" s="7"/>
      <c r="AM219" s="7"/>
      <c r="AN219" s="7" t="e">
        <f t="shared" si="9"/>
        <v>#DIV/0!</v>
      </c>
      <c r="AO219" s="6"/>
      <c r="AP219" s="7"/>
      <c r="AQ219" s="6"/>
      <c r="AR219" s="7"/>
      <c r="AS219" s="6"/>
      <c r="AT219" s="32"/>
    </row>
    <row r="220" spans="2:46" ht="36" hidden="1">
      <c r="B220" s="46"/>
      <c r="C220" s="89"/>
      <c r="D220" s="49"/>
      <c r="E220" s="39"/>
      <c r="F220" s="49"/>
      <c r="G220" s="43"/>
      <c r="H220" s="178"/>
      <c r="I220" s="178"/>
      <c r="J220" s="54"/>
      <c r="K220" s="54"/>
      <c r="L220" s="52"/>
      <c r="M220" s="49"/>
      <c r="N220" s="43"/>
      <c r="O220" s="18" t="s">
        <v>88</v>
      </c>
      <c r="P220" s="18" t="s">
        <v>248</v>
      </c>
      <c r="Q220" s="7">
        <v>0</v>
      </c>
      <c r="R220" s="7">
        <v>1</v>
      </c>
      <c r="S220" s="7" t="s">
        <v>954</v>
      </c>
      <c r="T220" s="7"/>
      <c r="U220" s="7">
        <v>0</v>
      </c>
      <c r="V220" s="7">
        <v>0</v>
      </c>
      <c r="W220" s="8">
        <v>0</v>
      </c>
      <c r="X220" s="7"/>
      <c r="Y220" s="1" t="e">
        <f t="shared" si="10"/>
        <v>#DIV/0!</v>
      </c>
      <c r="Z220" s="7"/>
      <c r="AA220" s="7"/>
      <c r="AB220" s="7">
        <v>0</v>
      </c>
      <c r="AC220" s="7">
        <v>0</v>
      </c>
      <c r="AD220" s="1">
        <v>0</v>
      </c>
      <c r="AE220" s="7">
        <v>1</v>
      </c>
      <c r="AF220" s="7">
        <v>1</v>
      </c>
      <c r="AG220" s="15">
        <v>0.166</v>
      </c>
      <c r="AH220" s="7">
        <v>1</v>
      </c>
      <c r="AI220" s="7">
        <v>1</v>
      </c>
      <c r="AJ220" s="15">
        <v>0.166</v>
      </c>
      <c r="AK220" s="6"/>
      <c r="AL220" s="7"/>
      <c r="AM220" s="7"/>
      <c r="AN220" s="7" t="e">
        <f t="shared" si="9"/>
        <v>#DIV/0!</v>
      </c>
      <c r="AO220" s="6"/>
      <c r="AP220" s="7"/>
      <c r="AQ220" s="6"/>
      <c r="AR220" s="7"/>
      <c r="AS220" s="6"/>
      <c r="AT220" s="32"/>
    </row>
    <row r="221" spans="2:46" ht="48" hidden="1">
      <c r="B221" s="46"/>
      <c r="C221" s="89"/>
      <c r="D221" s="49"/>
      <c r="E221" s="39"/>
      <c r="F221" s="49"/>
      <c r="G221" s="43"/>
      <c r="H221" s="178"/>
      <c r="I221" s="178"/>
      <c r="J221" s="54"/>
      <c r="K221" s="54"/>
      <c r="L221" s="52"/>
      <c r="M221" s="49"/>
      <c r="N221" s="43"/>
      <c r="O221" s="18" t="s">
        <v>89</v>
      </c>
      <c r="P221" s="18" t="s">
        <v>94</v>
      </c>
      <c r="Q221" s="7">
        <v>175</v>
      </c>
      <c r="R221" s="7">
        <v>250</v>
      </c>
      <c r="S221" s="7" t="s">
        <v>955</v>
      </c>
      <c r="T221" s="7"/>
      <c r="U221" s="7">
        <v>175</v>
      </c>
      <c r="V221" s="7">
        <v>175</v>
      </c>
      <c r="W221" s="8">
        <v>0.25</v>
      </c>
      <c r="X221" s="7"/>
      <c r="Y221" s="1">
        <f t="shared" si="10"/>
        <v>0</v>
      </c>
      <c r="Z221" s="7"/>
      <c r="AA221" s="7"/>
      <c r="AB221" s="7">
        <v>185</v>
      </c>
      <c r="AC221" s="7">
        <v>185</v>
      </c>
      <c r="AD221" s="1">
        <v>0.16</v>
      </c>
      <c r="AE221" s="7">
        <v>200</v>
      </c>
      <c r="AF221" s="7">
        <v>200</v>
      </c>
      <c r="AG221" s="15">
        <v>0.166</v>
      </c>
      <c r="AH221" s="7">
        <v>250</v>
      </c>
      <c r="AI221" s="7">
        <v>250</v>
      </c>
      <c r="AJ221" s="15">
        <v>0.166</v>
      </c>
      <c r="AK221" s="6"/>
      <c r="AL221" s="7"/>
      <c r="AM221" s="7"/>
      <c r="AN221" s="7" t="e">
        <f t="shared" si="9"/>
        <v>#DIV/0!</v>
      </c>
      <c r="AO221" s="6"/>
      <c r="AP221" s="7"/>
      <c r="AQ221" s="6"/>
      <c r="AR221" s="7"/>
      <c r="AS221" s="6"/>
      <c r="AT221" s="32"/>
    </row>
    <row r="222" spans="2:46" ht="48" hidden="1">
      <c r="B222" s="46"/>
      <c r="C222" s="89"/>
      <c r="D222" s="49"/>
      <c r="E222" s="39"/>
      <c r="F222" s="49"/>
      <c r="G222" s="43"/>
      <c r="H222" s="178"/>
      <c r="I222" s="178"/>
      <c r="J222" s="54"/>
      <c r="K222" s="54"/>
      <c r="L222" s="52"/>
      <c r="M222" s="49"/>
      <c r="N222" s="43"/>
      <c r="O222" s="18" t="s">
        <v>90</v>
      </c>
      <c r="P222" s="18" t="s">
        <v>95</v>
      </c>
      <c r="Q222" s="7">
        <v>0</v>
      </c>
      <c r="R222" s="7">
        <v>3</v>
      </c>
      <c r="S222" s="7" t="s">
        <v>956</v>
      </c>
      <c r="T222" s="7"/>
      <c r="U222" s="7">
        <v>0</v>
      </c>
      <c r="V222" s="7">
        <v>0</v>
      </c>
      <c r="W222" s="8">
        <v>0</v>
      </c>
      <c r="X222" s="7"/>
      <c r="Y222" s="1" t="e">
        <f t="shared" si="10"/>
        <v>#DIV/0!</v>
      </c>
      <c r="Z222" s="7"/>
      <c r="AA222" s="7"/>
      <c r="AB222" s="7">
        <v>1</v>
      </c>
      <c r="AC222" s="7">
        <v>1</v>
      </c>
      <c r="AD222" s="1">
        <v>0.16</v>
      </c>
      <c r="AE222" s="7">
        <v>2</v>
      </c>
      <c r="AF222" s="7">
        <v>2</v>
      </c>
      <c r="AG222" s="15">
        <v>0.166</v>
      </c>
      <c r="AH222" s="7">
        <v>3</v>
      </c>
      <c r="AI222" s="7">
        <v>3</v>
      </c>
      <c r="AJ222" s="15">
        <v>0.166</v>
      </c>
      <c r="AK222" s="6"/>
      <c r="AL222" s="7"/>
      <c r="AM222" s="7"/>
      <c r="AN222" s="7" t="e">
        <f t="shared" si="9"/>
        <v>#DIV/0!</v>
      </c>
      <c r="AO222" s="6"/>
      <c r="AP222" s="7"/>
      <c r="AQ222" s="6"/>
      <c r="AR222" s="7"/>
      <c r="AS222" s="6"/>
      <c r="AT222" s="32"/>
    </row>
    <row r="223" spans="2:46" ht="48" hidden="1">
      <c r="B223" s="46"/>
      <c r="C223" s="89"/>
      <c r="D223" s="49"/>
      <c r="E223" s="39"/>
      <c r="F223" s="49"/>
      <c r="G223" s="43"/>
      <c r="H223" s="178"/>
      <c r="I223" s="178"/>
      <c r="J223" s="54"/>
      <c r="K223" s="54"/>
      <c r="L223" s="52"/>
      <c r="M223" s="49"/>
      <c r="N223" s="43"/>
      <c r="O223" s="18" t="s">
        <v>91</v>
      </c>
      <c r="P223" s="18" t="s">
        <v>96</v>
      </c>
      <c r="Q223" s="7">
        <v>108</v>
      </c>
      <c r="R223" s="7">
        <v>150</v>
      </c>
      <c r="S223" s="7" t="s">
        <v>957</v>
      </c>
      <c r="T223" s="7"/>
      <c r="U223" s="7">
        <v>108</v>
      </c>
      <c r="V223" s="7">
        <v>108</v>
      </c>
      <c r="W223" s="8">
        <v>0.25</v>
      </c>
      <c r="X223" s="7"/>
      <c r="Y223" s="1">
        <f t="shared" si="10"/>
        <v>0</v>
      </c>
      <c r="Z223" s="7"/>
      <c r="AA223" s="7"/>
      <c r="AB223" s="7">
        <v>120</v>
      </c>
      <c r="AC223" s="7">
        <v>120</v>
      </c>
      <c r="AD223" s="1">
        <v>0.16</v>
      </c>
      <c r="AE223" s="7">
        <v>130</v>
      </c>
      <c r="AF223" s="7">
        <v>130</v>
      </c>
      <c r="AG223" s="15">
        <v>0.17</v>
      </c>
      <c r="AH223" s="7">
        <v>150</v>
      </c>
      <c r="AI223" s="7">
        <v>150</v>
      </c>
      <c r="AJ223" s="15">
        <v>0.17</v>
      </c>
      <c r="AK223" s="6"/>
      <c r="AL223" s="7"/>
      <c r="AM223" s="7"/>
      <c r="AN223" s="7" t="e">
        <f t="shared" si="9"/>
        <v>#DIV/0!</v>
      </c>
      <c r="AO223" s="6"/>
      <c r="AP223" s="7"/>
      <c r="AQ223" s="6"/>
      <c r="AR223" s="7"/>
      <c r="AS223" s="6"/>
      <c r="AT223" s="32"/>
    </row>
    <row r="224" spans="2:46" ht="36" hidden="1">
      <c r="B224" s="46"/>
      <c r="C224" s="89"/>
      <c r="D224" s="49"/>
      <c r="E224" s="39"/>
      <c r="F224" s="49"/>
      <c r="G224" s="43"/>
      <c r="H224" s="178"/>
      <c r="I224" s="178"/>
      <c r="J224" s="54"/>
      <c r="K224" s="54"/>
      <c r="L224" s="52"/>
      <c r="M224" s="48"/>
      <c r="N224" s="44"/>
      <c r="O224" s="18" t="s">
        <v>659</v>
      </c>
      <c r="P224" s="18" t="s">
        <v>660</v>
      </c>
      <c r="Q224" s="7">
        <v>0</v>
      </c>
      <c r="R224" s="7">
        <v>1</v>
      </c>
      <c r="S224" s="7" t="s">
        <v>958</v>
      </c>
      <c r="T224" s="7"/>
      <c r="U224" s="7">
        <v>0</v>
      </c>
      <c r="V224" s="7">
        <v>0</v>
      </c>
      <c r="W224" s="8">
        <v>0</v>
      </c>
      <c r="X224" s="7"/>
      <c r="Y224" s="1" t="e">
        <f t="shared" si="10"/>
        <v>#DIV/0!</v>
      </c>
      <c r="Z224" s="7"/>
      <c r="AA224" s="7"/>
      <c r="AB224" s="7">
        <v>1</v>
      </c>
      <c r="AC224" s="7">
        <v>1</v>
      </c>
      <c r="AD224" s="1">
        <v>0.2</v>
      </c>
      <c r="AE224" s="7">
        <v>0</v>
      </c>
      <c r="AF224" s="7">
        <v>0</v>
      </c>
      <c r="AG224" s="15">
        <v>0</v>
      </c>
      <c r="AH224" s="7">
        <v>0</v>
      </c>
      <c r="AI224" s="7">
        <v>0</v>
      </c>
      <c r="AJ224" s="15">
        <v>0</v>
      </c>
      <c r="AK224" s="6"/>
      <c r="AL224" s="7"/>
      <c r="AM224" s="7"/>
      <c r="AN224" s="7" t="e">
        <f t="shared" si="9"/>
        <v>#DIV/0!</v>
      </c>
      <c r="AO224" s="6"/>
      <c r="AP224" s="7"/>
      <c r="AQ224" s="6"/>
      <c r="AR224" s="7"/>
      <c r="AS224" s="6"/>
      <c r="AT224" s="32"/>
    </row>
    <row r="225" spans="2:46" ht="24" customHeight="1" hidden="1">
      <c r="B225" s="46"/>
      <c r="C225" s="89"/>
      <c r="D225" s="49"/>
      <c r="E225" s="39"/>
      <c r="F225" s="49"/>
      <c r="G225" s="43"/>
      <c r="H225" s="178"/>
      <c r="I225" s="178"/>
      <c r="J225" s="54"/>
      <c r="K225" s="54"/>
      <c r="L225" s="52"/>
      <c r="M225" s="47" t="s">
        <v>658</v>
      </c>
      <c r="N225" s="42">
        <v>0.2</v>
      </c>
      <c r="O225" s="18" t="s">
        <v>249</v>
      </c>
      <c r="P225" s="18" t="s">
        <v>251</v>
      </c>
      <c r="Q225" s="7">
        <v>0</v>
      </c>
      <c r="R225" s="7">
        <v>1</v>
      </c>
      <c r="S225" s="7" t="s">
        <v>959</v>
      </c>
      <c r="T225" s="7"/>
      <c r="U225" s="7">
        <v>0</v>
      </c>
      <c r="V225" s="7">
        <v>0</v>
      </c>
      <c r="W225" s="8">
        <v>0</v>
      </c>
      <c r="X225" s="7"/>
      <c r="Y225" s="1" t="e">
        <f t="shared" si="10"/>
        <v>#DIV/0!</v>
      </c>
      <c r="Z225" s="7"/>
      <c r="AA225" s="7"/>
      <c r="AB225" s="7">
        <v>0</v>
      </c>
      <c r="AC225" s="7">
        <v>0</v>
      </c>
      <c r="AD225" s="1">
        <v>0</v>
      </c>
      <c r="AE225" s="7">
        <v>1</v>
      </c>
      <c r="AF225" s="7">
        <v>1</v>
      </c>
      <c r="AG225" s="1">
        <v>0.2</v>
      </c>
      <c r="AH225" s="7">
        <v>1</v>
      </c>
      <c r="AI225" s="7">
        <v>1</v>
      </c>
      <c r="AJ225" s="1">
        <v>0.2</v>
      </c>
      <c r="AK225" s="6">
        <v>0</v>
      </c>
      <c r="AL225" s="7"/>
      <c r="AM225" s="7"/>
      <c r="AN225" s="7" t="e">
        <f t="shared" si="9"/>
        <v>#DIV/0!</v>
      </c>
      <c r="AO225" s="6">
        <v>190000</v>
      </c>
      <c r="AP225" s="6"/>
      <c r="AQ225" s="6">
        <v>134000</v>
      </c>
      <c r="AR225" s="6"/>
      <c r="AS225" s="6">
        <v>120000</v>
      </c>
      <c r="AT225" s="32"/>
    </row>
    <row r="226" spans="2:46" ht="48" hidden="1">
      <c r="B226" s="46"/>
      <c r="C226" s="89"/>
      <c r="D226" s="49"/>
      <c r="E226" s="39"/>
      <c r="F226" s="49"/>
      <c r="G226" s="43"/>
      <c r="H226" s="178"/>
      <c r="I226" s="178"/>
      <c r="J226" s="54"/>
      <c r="K226" s="54"/>
      <c r="L226" s="52"/>
      <c r="M226" s="49"/>
      <c r="N226" s="43"/>
      <c r="O226" s="18" t="s">
        <v>97</v>
      </c>
      <c r="P226" s="18" t="s">
        <v>101</v>
      </c>
      <c r="Q226" s="7">
        <v>0</v>
      </c>
      <c r="R226" s="7">
        <v>8</v>
      </c>
      <c r="S226" s="7" t="s">
        <v>960</v>
      </c>
      <c r="T226" s="7"/>
      <c r="U226" s="7">
        <v>2</v>
      </c>
      <c r="V226" s="7">
        <v>2</v>
      </c>
      <c r="W226" s="8">
        <v>0.25</v>
      </c>
      <c r="X226" s="7"/>
      <c r="Y226" s="1">
        <f t="shared" si="10"/>
        <v>0</v>
      </c>
      <c r="Z226" s="7"/>
      <c r="AA226" s="7"/>
      <c r="AB226" s="7">
        <v>4</v>
      </c>
      <c r="AC226" s="7">
        <v>2</v>
      </c>
      <c r="AD226" s="1">
        <v>0.14</v>
      </c>
      <c r="AE226" s="7">
        <v>6</v>
      </c>
      <c r="AF226" s="7">
        <v>2</v>
      </c>
      <c r="AG226" s="1">
        <v>0.1</v>
      </c>
      <c r="AH226" s="7">
        <v>8</v>
      </c>
      <c r="AI226" s="7">
        <v>2</v>
      </c>
      <c r="AJ226" s="1">
        <v>0.1</v>
      </c>
      <c r="AK226" s="6"/>
      <c r="AL226" s="7"/>
      <c r="AM226" s="7"/>
      <c r="AN226" s="7" t="e">
        <f t="shared" si="9"/>
        <v>#DIV/0!</v>
      </c>
      <c r="AO226" s="6"/>
      <c r="AP226" s="7"/>
      <c r="AQ226" s="6"/>
      <c r="AR226" s="7"/>
      <c r="AS226" s="6"/>
      <c r="AT226" s="32"/>
    </row>
    <row r="227" spans="2:46" ht="60" hidden="1">
      <c r="B227" s="46" t="s">
        <v>16</v>
      </c>
      <c r="C227" s="89"/>
      <c r="D227" s="49"/>
      <c r="E227" s="39"/>
      <c r="F227" s="49"/>
      <c r="G227" s="43"/>
      <c r="H227" s="178"/>
      <c r="I227" s="178"/>
      <c r="J227" s="54"/>
      <c r="K227" s="54"/>
      <c r="L227" s="52"/>
      <c r="M227" s="49"/>
      <c r="N227" s="43"/>
      <c r="O227" s="18" t="s">
        <v>98</v>
      </c>
      <c r="P227" s="18" t="s">
        <v>634</v>
      </c>
      <c r="Q227" s="7">
        <v>0</v>
      </c>
      <c r="R227" s="7">
        <v>8</v>
      </c>
      <c r="S227" s="7" t="s">
        <v>961</v>
      </c>
      <c r="T227" s="7"/>
      <c r="U227" s="7">
        <v>2</v>
      </c>
      <c r="V227" s="7">
        <v>2</v>
      </c>
      <c r="W227" s="8">
        <v>0.25</v>
      </c>
      <c r="X227" s="7"/>
      <c r="Y227" s="1">
        <f t="shared" si="10"/>
        <v>0</v>
      </c>
      <c r="Z227" s="7"/>
      <c r="AA227" s="7"/>
      <c r="AB227" s="7">
        <v>4</v>
      </c>
      <c r="AC227" s="7">
        <v>2</v>
      </c>
      <c r="AD227" s="1">
        <v>0.14</v>
      </c>
      <c r="AE227" s="7">
        <v>6</v>
      </c>
      <c r="AF227" s="7">
        <v>2</v>
      </c>
      <c r="AG227" s="1">
        <v>0.1</v>
      </c>
      <c r="AH227" s="7">
        <v>8</v>
      </c>
      <c r="AI227" s="7">
        <v>2</v>
      </c>
      <c r="AJ227" s="1">
        <v>0.1</v>
      </c>
      <c r="AK227" s="6"/>
      <c r="AL227" s="7"/>
      <c r="AM227" s="7"/>
      <c r="AN227" s="7" t="e">
        <f t="shared" si="9"/>
        <v>#DIV/0!</v>
      </c>
      <c r="AO227" s="6"/>
      <c r="AP227" s="7"/>
      <c r="AQ227" s="6"/>
      <c r="AR227" s="7"/>
      <c r="AS227" s="6"/>
      <c r="AT227" s="32"/>
    </row>
    <row r="228" spans="2:46" ht="48" hidden="1">
      <c r="B228" s="46"/>
      <c r="C228" s="89"/>
      <c r="D228" s="49"/>
      <c r="E228" s="39"/>
      <c r="F228" s="49"/>
      <c r="G228" s="43"/>
      <c r="H228" s="178"/>
      <c r="I228" s="178"/>
      <c r="J228" s="54"/>
      <c r="K228" s="54"/>
      <c r="L228" s="52"/>
      <c r="M228" s="49"/>
      <c r="N228" s="43"/>
      <c r="O228" s="18" t="s">
        <v>345</v>
      </c>
      <c r="P228" s="18" t="s">
        <v>102</v>
      </c>
      <c r="Q228" s="7">
        <v>0</v>
      </c>
      <c r="R228" s="7">
        <v>1</v>
      </c>
      <c r="S228" s="7" t="s">
        <v>962</v>
      </c>
      <c r="T228" s="7"/>
      <c r="U228" s="7">
        <v>0</v>
      </c>
      <c r="V228" s="7">
        <v>0</v>
      </c>
      <c r="W228" s="8">
        <v>0</v>
      </c>
      <c r="X228" s="7"/>
      <c r="Y228" s="1" t="e">
        <f t="shared" si="10"/>
        <v>#DIV/0!</v>
      </c>
      <c r="Z228" s="7"/>
      <c r="AA228" s="7"/>
      <c r="AB228" s="22">
        <v>1</v>
      </c>
      <c r="AC228" s="7">
        <v>1</v>
      </c>
      <c r="AD228" s="1">
        <v>0.14</v>
      </c>
      <c r="AE228" s="7">
        <v>1</v>
      </c>
      <c r="AF228" s="7">
        <v>1</v>
      </c>
      <c r="AG228" s="1">
        <v>0.1</v>
      </c>
      <c r="AH228" s="7">
        <v>1</v>
      </c>
      <c r="AI228" s="7">
        <v>1</v>
      </c>
      <c r="AJ228" s="1">
        <v>0.1</v>
      </c>
      <c r="AK228" s="6"/>
      <c r="AL228" s="6"/>
      <c r="AM228" s="6"/>
      <c r="AN228" s="7" t="e">
        <f t="shared" si="9"/>
        <v>#DIV/0!</v>
      </c>
      <c r="AO228" s="6"/>
      <c r="AP228" s="6"/>
      <c r="AQ228" s="6"/>
      <c r="AR228" s="6"/>
      <c r="AS228" s="6"/>
      <c r="AT228" s="179"/>
    </row>
    <row r="229" spans="2:46" ht="48" hidden="1">
      <c r="B229" s="46"/>
      <c r="C229" s="89"/>
      <c r="D229" s="49"/>
      <c r="E229" s="39"/>
      <c r="F229" s="49"/>
      <c r="G229" s="43"/>
      <c r="H229" s="178"/>
      <c r="I229" s="178"/>
      <c r="J229" s="54"/>
      <c r="K229" s="54"/>
      <c r="L229" s="52"/>
      <c r="M229" s="49"/>
      <c r="N229" s="43"/>
      <c r="O229" s="18" t="s">
        <v>250</v>
      </c>
      <c r="P229" s="18" t="s">
        <v>103</v>
      </c>
      <c r="Q229" s="7">
        <v>0</v>
      </c>
      <c r="R229" s="7">
        <v>5</v>
      </c>
      <c r="S229" s="7" t="s">
        <v>963</v>
      </c>
      <c r="T229" s="7"/>
      <c r="U229" s="7">
        <v>0</v>
      </c>
      <c r="V229" s="7">
        <v>0</v>
      </c>
      <c r="W229" s="8">
        <v>0</v>
      </c>
      <c r="X229" s="7"/>
      <c r="Y229" s="1" t="e">
        <f t="shared" si="10"/>
        <v>#DIV/0!</v>
      </c>
      <c r="Z229" s="7"/>
      <c r="AA229" s="7"/>
      <c r="AB229" s="7">
        <v>1</v>
      </c>
      <c r="AC229" s="7">
        <v>1</v>
      </c>
      <c r="AD229" s="1">
        <v>0.14</v>
      </c>
      <c r="AE229" s="7">
        <v>3</v>
      </c>
      <c r="AF229" s="7">
        <v>2</v>
      </c>
      <c r="AG229" s="1">
        <v>0.15</v>
      </c>
      <c r="AH229" s="7">
        <v>5</v>
      </c>
      <c r="AI229" s="7">
        <v>2</v>
      </c>
      <c r="AJ229" s="1">
        <v>0.15</v>
      </c>
      <c r="AK229" s="6"/>
      <c r="AL229" s="6"/>
      <c r="AM229" s="6"/>
      <c r="AN229" s="7" t="e">
        <f t="shared" si="9"/>
        <v>#DIV/0!</v>
      </c>
      <c r="AO229" s="6"/>
      <c r="AP229" s="6"/>
      <c r="AQ229" s="6"/>
      <c r="AR229" s="6"/>
      <c r="AS229" s="6"/>
      <c r="AT229" s="179"/>
    </row>
    <row r="230" spans="2:46" ht="48" hidden="1">
      <c r="B230" s="46"/>
      <c r="C230" s="89"/>
      <c r="D230" s="49"/>
      <c r="E230" s="39"/>
      <c r="F230" s="49"/>
      <c r="G230" s="43"/>
      <c r="H230" s="178"/>
      <c r="I230" s="178"/>
      <c r="J230" s="54"/>
      <c r="K230" s="54"/>
      <c r="L230" s="52"/>
      <c r="M230" s="49"/>
      <c r="N230" s="43"/>
      <c r="O230" s="18" t="s">
        <v>99</v>
      </c>
      <c r="P230" s="18" t="s">
        <v>635</v>
      </c>
      <c r="Q230" s="7">
        <v>0</v>
      </c>
      <c r="R230" s="7">
        <v>8</v>
      </c>
      <c r="S230" s="7" t="s">
        <v>964</v>
      </c>
      <c r="T230" s="7"/>
      <c r="U230" s="7">
        <v>2</v>
      </c>
      <c r="V230" s="7">
        <v>2</v>
      </c>
      <c r="W230" s="8">
        <v>0.25</v>
      </c>
      <c r="X230" s="7"/>
      <c r="Y230" s="1">
        <f t="shared" si="10"/>
        <v>0</v>
      </c>
      <c r="Z230" s="7"/>
      <c r="AA230" s="7"/>
      <c r="AB230" s="7">
        <v>4</v>
      </c>
      <c r="AC230" s="7">
        <v>2</v>
      </c>
      <c r="AD230" s="1">
        <v>0.14</v>
      </c>
      <c r="AE230" s="7">
        <v>6</v>
      </c>
      <c r="AF230" s="7">
        <v>2</v>
      </c>
      <c r="AG230" s="1">
        <v>0.1</v>
      </c>
      <c r="AH230" s="7">
        <v>8</v>
      </c>
      <c r="AI230" s="7">
        <v>2</v>
      </c>
      <c r="AJ230" s="1">
        <v>0.1</v>
      </c>
      <c r="AK230" s="6"/>
      <c r="AL230" s="6"/>
      <c r="AM230" s="6"/>
      <c r="AN230" s="7" t="e">
        <f t="shared" si="9"/>
        <v>#DIV/0!</v>
      </c>
      <c r="AO230" s="6"/>
      <c r="AP230" s="6"/>
      <c r="AQ230" s="6"/>
      <c r="AR230" s="6"/>
      <c r="AS230" s="6"/>
      <c r="AT230" s="179"/>
    </row>
    <row r="231" spans="2:46" ht="36" hidden="1">
      <c r="B231" s="46"/>
      <c r="C231" s="89"/>
      <c r="D231" s="49"/>
      <c r="E231" s="39"/>
      <c r="F231" s="49"/>
      <c r="G231" s="43"/>
      <c r="H231" s="178"/>
      <c r="I231" s="178"/>
      <c r="J231" s="54"/>
      <c r="K231" s="54"/>
      <c r="L231" s="52"/>
      <c r="M231" s="49"/>
      <c r="N231" s="43"/>
      <c r="O231" s="5" t="s">
        <v>100</v>
      </c>
      <c r="P231" s="18" t="s">
        <v>105</v>
      </c>
      <c r="Q231" s="7">
        <v>0</v>
      </c>
      <c r="R231" s="7">
        <v>1</v>
      </c>
      <c r="S231" s="7" t="s">
        <v>965</v>
      </c>
      <c r="T231" s="7"/>
      <c r="U231" s="7">
        <v>0</v>
      </c>
      <c r="V231" s="7">
        <v>0</v>
      </c>
      <c r="W231" s="8">
        <v>0</v>
      </c>
      <c r="X231" s="7"/>
      <c r="Y231" s="1" t="e">
        <f t="shared" si="10"/>
        <v>#DIV/0!</v>
      </c>
      <c r="Z231" s="7"/>
      <c r="AA231" s="7"/>
      <c r="AB231" s="7">
        <v>1</v>
      </c>
      <c r="AC231" s="7">
        <v>1</v>
      </c>
      <c r="AD231" s="1">
        <v>0.15</v>
      </c>
      <c r="AE231" s="7">
        <v>1</v>
      </c>
      <c r="AF231" s="7">
        <v>1</v>
      </c>
      <c r="AG231" s="1">
        <v>0.15</v>
      </c>
      <c r="AH231" s="7">
        <v>1</v>
      </c>
      <c r="AI231" s="7">
        <v>1</v>
      </c>
      <c r="AJ231" s="1">
        <v>0.15</v>
      </c>
      <c r="AK231" s="6"/>
      <c r="AL231" s="6"/>
      <c r="AM231" s="6"/>
      <c r="AN231" s="7" t="e">
        <f t="shared" si="9"/>
        <v>#DIV/0!</v>
      </c>
      <c r="AO231" s="6"/>
      <c r="AP231" s="6"/>
      <c r="AQ231" s="6"/>
      <c r="AR231" s="6"/>
      <c r="AS231" s="6"/>
      <c r="AT231" s="179"/>
    </row>
    <row r="232" spans="2:46" ht="48" hidden="1">
      <c r="B232" s="46"/>
      <c r="C232" s="89"/>
      <c r="D232" s="49"/>
      <c r="E232" s="39"/>
      <c r="F232" s="49"/>
      <c r="G232" s="43"/>
      <c r="H232" s="178"/>
      <c r="I232" s="178"/>
      <c r="J232" s="54"/>
      <c r="K232" s="54"/>
      <c r="L232" s="52"/>
      <c r="M232" s="48"/>
      <c r="N232" s="44"/>
      <c r="O232" s="5" t="s">
        <v>734</v>
      </c>
      <c r="P232" s="18" t="s">
        <v>735</v>
      </c>
      <c r="Q232" s="7">
        <v>0</v>
      </c>
      <c r="R232" s="7">
        <v>8</v>
      </c>
      <c r="S232" s="7" t="s">
        <v>966</v>
      </c>
      <c r="T232" s="7"/>
      <c r="U232" s="7">
        <v>2</v>
      </c>
      <c r="V232" s="7">
        <v>2</v>
      </c>
      <c r="W232" s="8">
        <v>0.25</v>
      </c>
      <c r="X232" s="7"/>
      <c r="Y232" s="1">
        <f t="shared" si="10"/>
        <v>0</v>
      </c>
      <c r="Z232" s="7"/>
      <c r="AA232" s="7"/>
      <c r="AB232" s="7">
        <v>4</v>
      </c>
      <c r="AC232" s="7">
        <v>2</v>
      </c>
      <c r="AD232" s="1">
        <v>0.15</v>
      </c>
      <c r="AE232" s="7">
        <v>6</v>
      </c>
      <c r="AF232" s="7">
        <v>2</v>
      </c>
      <c r="AG232" s="1">
        <v>0.1</v>
      </c>
      <c r="AH232" s="7">
        <v>8</v>
      </c>
      <c r="AI232" s="7">
        <v>2</v>
      </c>
      <c r="AJ232" s="1">
        <v>0.1</v>
      </c>
      <c r="AK232" s="6"/>
      <c r="AL232" s="6"/>
      <c r="AM232" s="6"/>
      <c r="AN232" s="7" t="e">
        <f t="shared" si="9"/>
        <v>#DIV/0!</v>
      </c>
      <c r="AO232" s="6"/>
      <c r="AP232" s="6"/>
      <c r="AQ232" s="6"/>
      <c r="AR232" s="6"/>
      <c r="AS232" s="6"/>
      <c r="AT232" s="179"/>
    </row>
    <row r="233" spans="2:46" ht="48" hidden="1">
      <c r="B233" s="46" t="s">
        <v>16</v>
      </c>
      <c r="C233" s="89"/>
      <c r="D233" s="49"/>
      <c r="E233" s="39"/>
      <c r="F233" s="49"/>
      <c r="G233" s="43"/>
      <c r="H233" s="178"/>
      <c r="I233" s="178"/>
      <c r="J233" s="54"/>
      <c r="K233" s="54"/>
      <c r="L233" s="52"/>
      <c r="M233" s="46" t="s">
        <v>636</v>
      </c>
      <c r="N233" s="45">
        <v>0.1</v>
      </c>
      <c r="O233" s="18" t="s">
        <v>637</v>
      </c>
      <c r="P233" s="18" t="s">
        <v>106</v>
      </c>
      <c r="Q233" s="7">
        <v>0</v>
      </c>
      <c r="R233" s="7">
        <v>3</v>
      </c>
      <c r="S233" s="7" t="s">
        <v>967</v>
      </c>
      <c r="T233" s="7"/>
      <c r="U233" s="7">
        <v>0</v>
      </c>
      <c r="V233" s="7">
        <v>0</v>
      </c>
      <c r="W233" s="1">
        <v>0</v>
      </c>
      <c r="X233" s="7"/>
      <c r="Y233" s="1" t="e">
        <f t="shared" si="10"/>
        <v>#DIV/0!</v>
      </c>
      <c r="Z233" s="7"/>
      <c r="AA233" s="7"/>
      <c r="AB233" s="7">
        <v>1</v>
      </c>
      <c r="AC233" s="7">
        <v>1</v>
      </c>
      <c r="AD233" s="1">
        <v>0.5</v>
      </c>
      <c r="AE233" s="7">
        <v>1</v>
      </c>
      <c r="AF233" s="7">
        <v>1</v>
      </c>
      <c r="AG233" s="1">
        <v>0.5</v>
      </c>
      <c r="AH233" s="7">
        <v>1</v>
      </c>
      <c r="AI233" s="7">
        <v>1</v>
      </c>
      <c r="AJ233" s="1">
        <v>0.5</v>
      </c>
      <c r="AK233" s="6">
        <v>0</v>
      </c>
      <c r="AL233" s="6"/>
      <c r="AM233" s="6"/>
      <c r="AN233" s="7" t="e">
        <f t="shared" si="9"/>
        <v>#DIV/0!</v>
      </c>
      <c r="AO233" s="6">
        <v>110000</v>
      </c>
      <c r="AP233" s="6"/>
      <c r="AQ233" s="6">
        <v>152500</v>
      </c>
      <c r="AR233" s="6"/>
      <c r="AS233" s="6">
        <v>145991</v>
      </c>
      <c r="AT233" s="179"/>
    </row>
    <row r="234" spans="2:46" ht="60" hidden="1">
      <c r="B234" s="46"/>
      <c r="C234" s="89"/>
      <c r="D234" s="49"/>
      <c r="E234" s="39"/>
      <c r="F234" s="49"/>
      <c r="G234" s="43"/>
      <c r="H234" s="178"/>
      <c r="I234" s="178"/>
      <c r="J234" s="54"/>
      <c r="K234" s="54"/>
      <c r="L234" s="52"/>
      <c r="M234" s="46"/>
      <c r="N234" s="45"/>
      <c r="O234" s="18" t="s">
        <v>638</v>
      </c>
      <c r="P234" s="18" t="s">
        <v>107</v>
      </c>
      <c r="Q234" s="7">
        <v>0</v>
      </c>
      <c r="R234" s="7">
        <v>20</v>
      </c>
      <c r="S234" s="7" t="s">
        <v>968</v>
      </c>
      <c r="T234" s="7"/>
      <c r="U234" s="7">
        <v>0</v>
      </c>
      <c r="V234" s="7">
        <v>0</v>
      </c>
      <c r="W234" s="1">
        <v>0</v>
      </c>
      <c r="X234" s="7"/>
      <c r="Y234" s="1" t="e">
        <f t="shared" si="10"/>
        <v>#DIV/0!</v>
      </c>
      <c r="Z234" s="7"/>
      <c r="AA234" s="7"/>
      <c r="AB234" s="7">
        <v>10</v>
      </c>
      <c r="AC234" s="7">
        <v>10</v>
      </c>
      <c r="AD234" s="1">
        <v>0.5</v>
      </c>
      <c r="AE234" s="7">
        <v>15</v>
      </c>
      <c r="AF234" s="7">
        <v>15</v>
      </c>
      <c r="AG234" s="1">
        <v>0.5</v>
      </c>
      <c r="AH234" s="7">
        <v>20</v>
      </c>
      <c r="AI234" s="7">
        <v>20</v>
      </c>
      <c r="AJ234" s="1">
        <v>0.5</v>
      </c>
      <c r="AK234" s="6"/>
      <c r="AL234" s="6"/>
      <c r="AM234" s="6"/>
      <c r="AN234" s="7" t="e">
        <f t="shared" si="9"/>
        <v>#DIV/0!</v>
      </c>
      <c r="AO234" s="6"/>
      <c r="AP234" s="6"/>
      <c r="AQ234" s="6"/>
      <c r="AR234" s="6"/>
      <c r="AS234" s="6"/>
      <c r="AT234" s="179"/>
    </row>
    <row r="235" spans="2:46" ht="36" hidden="1">
      <c r="B235" s="46"/>
      <c r="C235" s="89"/>
      <c r="D235" s="49"/>
      <c r="E235" s="39"/>
      <c r="F235" s="49"/>
      <c r="G235" s="43"/>
      <c r="H235" s="178"/>
      <c r="I235" s="178"/>
      <c r="J235" s="54"/>
      <c r="K235" s="54"/>
      <c r="L235" s="52"/>
      <c r="M235" s="47" t="s">
        <v>252</v>
      </c>
      <c r="N235" s="42">
        <v>0.15</v>
      </c>
      <c r="O235" s="5" t="s">
        <v>253</v>
      </c>
      <c r="P235" s="5" t="s">
        <v>258</v>
      </c>
      <c r="Q235" s="19">
        <v>1094</v>
      </c>
      <c r="R235" s="19">
        <v>1094</v>
      </c>
      <c r="S235" s="7" t="s">
        <v>969</v>
      </c>
      <c r="T235" s="19"/>
      <c r="U235" s="19">
        <v>1094</v>
      </c>
      <c r="V235" s="19">
        <v>1094</v>
      </c>
      <c r="W235" s="1">
        <v>0.2</v>
      </c>
      <c r="X235" s="19"/>
      <c r="Y235" s="1">
        <f t="shared" si="10"/>
        <v>0</v>
      </c>
      <c r="Z235" s="19"/>
      <c r="AA235" s="19"/>
      <c r="AB235" s="19">
        <v>1094</v>
      </c>
      <c r="AC235" s="19">
        <v>1094</v>
      </c>
      <c r="AD235" s="1">
        <v>0.1</v>
      </c>
      <c r="AE235" s="19">
        <v>1094</v>
      </c>
      <c r="AF235" s="19">
        <v>1094</v>
      </c>
      <c r="AG235" s="1">
        <v>0.1</v>
      </c>
      <c r="AH235" s="19">
        <v>1094</v>
      </c>
      <c r="AI235" s="19">
        <v>1094</v>
      </c>
      <c r="AJ235" s="1">
        <v>0.1</v>
      </c>
      <c r="AK235" s="6">
        <v>100000</v>
      </c>
      <c r="AL235" s="6"/>
      <c r="AM235" s="6"/>
      <c r="AN235" s="7" t="e">
        <f t="shared" si="9"/>
        <v>#DIV/0!</v>
      </c>
      <c r="AO235" s="6">
        <v>160000</v>
      </c>
      <c r="AP235" s="6"/>
      <c r="AQ235" s="6">
        <v>200000</v>
      </c>
      <c r="AR235" s="6"/>
      <c r="AS235" s="6">
        <v>340000</v>
      </c>
      <c r="AT235" s="179"/>
    </row>
    <row r="236" spans="2:46" ht="48" hidden="1">
      <c r="B236" s="46"/>
      <c r="C236" s="89"/>
      <c r="D236" s="49"/>
      <c r="E236" s="39"/>
      <c r="F236" s="49"/>
      <c r="G236" s="43"/>
      <c r="H236" s="178"/>
      <c r="I236" s="178"/>
      <c r="J236" s="54"/>
      <c r="K236" s="54"/>
      <c r="L236" s="52"/>
      <c r="M236" s="49"/>
      <c r="N236" s="43"/>
      <c r="O236" s="5" t="s">
        <v>254</v>
      </c>
      <c r="P236" s="5" t="s">
        <v>259</v>
      </c>
      <c r="Q236" s="7">
        <v>0</v>
      </c>
      <c r="R236" s="7">
        <v>768</v>
      </c>
      <c r="S236" s="7" t="s">
        <v>970</v>
      </c>
      <c r="T236" s="7"/>
      <c r="U236" s="7">
        <v>0</v>
      </c>
      <c r="V236" s="7">
        <v>0</v>
      </c>
      <c r="W236" s="1">
        <v>0</v>
      </c>
      <c r="X236" s="7"/>
      <c r="Y236" s="1" t="e">
        <f t="shared" si="10"/>
        <v>#DIV/0!</v>
      </c>
      <c r="Z236" s="7"/>
      <c r="AA236" s="7"/>
      <c r="AB236" s="7">
        <v>178</v>
      </c>
      <c r="AC236" s="7">
        <f>+AB236-V236</f>
        <v>178</v>
      </c>
      <c r="AD236" s="1">
        <v>0.1</v>
      </c>
      <c r="AE236" s="7">
        <v>446</v>
      </c>
      <c r="AF236" s="7">
        <f>+AE236-AB236</f>
        <v>268</v>
      </c>
      <c r="AG236" s="1">
        <v>0.1</v>
      </c>
      <c r="AH236" s="7">
        <v>768</v>
      </c>
      <c r="AI236" s="7">
        <f>+AH236-AE236</f>
        <v>322</v>
      </c>
      <c r="AJ236" s="1">
        <v>0.1</v>
      </c>
      <c r="AK236" s="6"/>
      <c r="AL236" s="7"/>
      <c r="AM236" s="7"/>
      <c r="AN236" s="7" t="e">
        <f t="shared" si="9"/>
        <v>#DIV/0!</v>
      </c>
      <c r="AO236" s="6"/>
      <c r="AP236" s="7"/>
      <c r="AQ236" s="6"/>
      <c r="AR236" s="7"/>
      <c r="AS236" s="6"/>
      <c r="AT236" s="32"/>
    </row>
    <row r="237" spans="2:46" ht="60" hidden="1">
      <c r="B237" s="46"/>
      <c r="C237" s="89"/>
      <c r="D237" s="49"/>
      <c r="E237" s="39"/>
      <c r="F237" s="49"/>
      <c r="G237" s="43"/>
      <c r="H237" s="178"/>
      <c r="I237" s="178"/>
      <c r="J237" s="54"/>
      <c r="K237" s="54"/>
      <c r="L237" s="52"/>
      <c r="M237" s="49"/>
      <c r="N237" s="43"/>
      <c r="O237" s="5" t="s">
        <v>255</v>
      </c>
      <c r="P237" s="5" t="s">
        <v>639</v>
      </c>
      <c r="Q237" s="7">
        <v>0</v>
      </c>
      <c r="R237" s="19">
        <v>1094</v>
      </c>
      <c r="S237" s="7" t="s">
        <v>971</v>
      </c>
      <c r="T237" s="19"/>
      <c r="U237" s="7">
        <v>270</v>
      </c>
      <c r="V237" s="7">
        <v>270</v>
      </c>
      <c r="W237" s="1">
        <v>0.1</v>
      </c>
      <c r="X237" s="7"/>
      <c r="Y237" s="1">
        <f t="shared" si="10"/>
        <v>0</v>
      </c>
      <c r="Z237" s="7"/>
      <c r="AA237" s="7"/>
      <c r="AB237" s="7">
        <v>540</v>
      </c>
      <c r="AC237" s="7">
        <v>540</v>
      </c>
      <c r="AD237" s="1">
        <v>0.1</v>
      </c>
      <c r="AE237" s="7">
        <v>810</v>
      </c>
      <c r="AF237" s="7">
        <v>810</v>
      </c>
      <c r="AG237" s="1">
        <v>0.1</v>
      </c>
      <c r="AH237" s="19">
        <v>1094</v>
      </c>
      <c r="AI237" s="19">
        <v>1094</v>
      </c>
      <c r="AJ237" s="1">
        <v>0.1</v>
      </c>
      <c r="AK237" s="6"/>
      <c r="AL237" s="7"/>
      <c r="AM237" s="7"/>
      <c r="AN237" s="7" t="e">
        <f t="shared" si="9"/>
        <v>#DIV/0!</v>
      </c>
      <c r="AO237" s="6"/>
      <c r="AP237" s="7"/>
      <c r="AQ237" s="6"/>
      <c r="AR237" s="7"/>
      <c r="AS237" s="6"/>
      <c r="AT237" s="32"/>
    </row>
    <row r="238" spans="2:46" ht="66" customHeight="1" hidden="1">
      <c r="B238" s="46"/>
      <c r="C238" s="89"/>
      <c r="D238" s="49"/>
      <c r="E238" s="39"/>
      <c r="F238" s="49"/>
      <c r="G238" s="43"/>
      <c r="H238" s="178"/>
      <c r="I238" s="178"/>
      <c r="J238" s="54"/>
      <c r="K238" s="54"/>
      <c r="L238" s="52"/>
      <c r="M238" s="49"/>
      <c r="N238" s="43"/>
      <c r="O238" s="5" t="s">
        <v>256</v>
      </c>
      <c r="P238" s="5" t="s">
        <v>654</v>
      </c>
      <c r="Q238" s="7">
        <v>0</v>
      </c>
      <c r="R238" s="7">
        <v>8</v>
      </c>
      <c r="S238" s="7" t="s">
        <v>972</v>
      </c>
      <c r="T238" s="7"/>
      <c r="U238" s="7">
        <v>0</v>
      </c>
      <c r="V238" s="7">
        <v>0</v>
      </c>
      <c r="W238" s="1">
        <v>0</v>
      </c>
      <c r="X238" s="7"/>
      <c r="Y238" s="1" t="e">
        <f t="shared" si="10"/>
        <v>#DIV/0!</v>
      </c>
      <c r="Z238" s="7"/>
      <c r="AA238" s="7"/>
      <c r="AB238" s="7">
        <v>2</v>
      </c>
      <c r="AC238" s="7">
        <v>2</v>
      </c>
      <c r="AD238" s="1">
        <v>0.1</v>
      </c>
      <c r="AE238" s="7">
        <v>5</v>
      </c>
      <c r="AF238" s="7">
        <v>3</v>
      </c>
      <c r="AG238" s="1">
        <v>0.1</v>
      </c>
      <c r="AH238" s="7">
        <v>8</v>
      </c>
      <c r="AI238" s="7">
        <v>3</v>
      </c>
      <c r="AJ238" s="1">
        <v>0.1</v>
      </c>
      <c r="AK238" s="6"/>
      <c r="AL238" s="7"/>
      <c r="AM238" s="7"/>
      <c r="AN238" s="7" t="e">
        <f t="shared" si="9"/>
        <v>#DIV/0!</v>
      </c>
      <c r="AO238" s="6"/>
      <c r="AP238" s="7"/>
      <c r="AQ238" s="6"/>
      <c r="AR238" s="7"/>
      <c r="AS238" s="6"/>
      <c r="AT238" s="32"/>
    </row>
    <row r="239" spans="2:46" ht="54.75" customHeight="1" hidden="1">
      <c r="B239" s="46"/>
      <c r="C239" s="89"/>
      <c r="D239" s="49"/>
      <c r="E239" s="39"/>
      <c r="F239" s="49"/>
      <c r="G239" s="43"/>
      <c r="H239" s="178"/>
      <c r="I239" s="178"/>
      <c r="J239" s="54"/>
      <c r="K239" s="54"/>
      <c r="L239" s="52"/>
      <c r="M239" s="49"/>
      <c r="N239" s="43"/>
      <c r="O239" s="23" t="s">
        <v>257</v>
      </c>
      <c r="P239" s="5" t="s">
        <v>260</v>
      </c>
      <c r="Q239" s="7">
        <v>0</v>
      </c>
      <c r="R239" s="7">
        <v>1</v>
      </c>
      <c r="S239" s="7" t="s">
        <v>973</v>
      </c>
      <c r="T239" s="7"/>
      <c r="U239" s="7">
        <v>0</v>
      </c>
      <c r="V239" s="7">
        <v>0</v>
      </c>
      <c r="W239" s="1">
        <v>0</v>
      </c>
      <c r="X239" s="7"/>
      <c r="Y239" s="1" t="e">
        <f t="shared" si="10"/>
        <v>#DIV/0!</v>
      </c>
      <c r="Z239" s="7"/>
      <c r="AA239" s="7"/>
      <c r="AB239" s="7">
        <v>1</v>
      </c>
      <c r="AC239" s="7">
        <v>1</v>
      </c>
      <c r="AD239" s="1">
        <v>0.1</v>
      </c>
      <c r="AE239" s="7">
        <v>1</v>
      </c>
      <c r="AF239" s="7">
        <v>1</v>
      </c>
      <c r="AG239" s="1">
        <v>0.1</v>
      </c>
      <c r="AH239" s="7">
        <v>1</v>
      </c>
      <c r="AI239" s="7">
        <v>1</v>
      </c>
      <c r="AJ239" s="1">
        <v>0.1</v>
      </c>
      <c r="AK239" s="6"/>
      <c r="AL239" s="7"/>
      <c r="AM239" s="7"/>
      <c r="AN239" s="7" t="e">
        <f t="shared" si="9"/>
        <v>#DIV/0!</v>
      </c>
      <c r="AO239" s="6"/>
      <c r="AP239" s="7"/>
      <c r="AQ239" s="6"/>
      <c r="AR239" s="7"/>
      <c r="AS239" s="6"/>
      <c r="AT239" s="32"/>
    </row>
    <row r="240" spans="2:46" ht="1.5" customHeight="1" hidden="1">
      <c r="B240" s="46" t="s">
        <v>16</v>
      </c>
      <c r="C240" s="89"/>
      <c r="D240" s="49"/>
      <c r="E240" s="39"/>
      <c r="F240" s="49"/>
      <c r="G240" s="43"/>
      <c r="H240" s="178"/>
      <c r="I240" s="178"/>
      <c r="J240" s="54"/>
      <c r="K240" s="54"/>
      <c r="L240" s="52"/>
      <c r="M240" s="49"/>
      <c r="N240" s="43"/>
      <c r="O240" s="23"/>
      <c r="P240" s="5" t="s">
        <v>108</v>
      </c>
      <c r="Q240" s="24"/>
      <c r="R240" s="24"/>
      <c r="S240" s="7" t="s">
        <v>974</v>
      </c>
      <c r="T240" s="24"/>
      <c r="U240" s="24"/>
      <c r="V240" s="24"/>
      <c r="W240" s="1"/>
      <c r="X240" s="24"/>
      <c r="Y240" s="1" t="e">
        <f t="shared" si="10"/>
        <v>#DIV/0!</v>
      </c>
      <c r="Z240" s="24"/>
      <c r="AA240" s="24"/>
      <c r="AB240" s="24"/>
      <c r="AC240" s="24"/>
      <c r="AD240" s="1"/>
      <c r="AE240" s="24"/>
      <c r="AF240" s="24"/>
      <c r="AG240" s="1"/>
      <c r="AH240" s="24"/>
      <c r="AI240" s="24"/>
      <c r="AJ240" s="1"/>
      <c r="AK240" s="6"/>
      <c r="AL240" s="7"/>
      <c r="AM240" s="7"/>
      <c r="AN240" s="7" t="e">
        <f t="shared" si="9"/>
        <v>#DIV/0!</v>
      </c>
      <c r="AO240" s="6"/>
      <c r="AP240" s="7"/>
      <c r="AQ240" s="6"/>
      <c r="AR240" s="7"/>
      <c r="AS240" s="6"/>
      <c r="AT240" s="32"/>
    </row>
    <row r="241" spans="2:46" ht="84" hidden="1">
      <c r="B241" s="46"/>
      <c r="C241" s="89"/>
      <c r="D241" s="49"/>
      <c r="E241" s="39"/>
      <c r="F241" s="49"/>
      <c r="G241" s="43"/>
      <c r="H241" s="178"/>
      <c r="I241" s="178"/>
      <c r="J241" s="54"/>
      <c r="K241" s="54"/>
      <c r="L241" s="52"/>
      <c r="M241" s="49"/>
      <c r="N241" s="43"/>
      <c r="O241" s="18" t="s">
        <v>261</v>
      </c>
      <c r="P241" s="5" t="s">
        <v>264</v>
      </c>
      <c r="Q241" s="1">
        <v>0.9</v>
      </c>
      <c r="R241" s="1">
        <v>1</v>
      </c>
      <c r="S241" s="7" t="s">
        <v>975</v>
      </c>
      <c r="T241" s="1"/>
      <c r="U241" s="1">
        <v>1</v>
      </c>
      <c r="V241" s="1">
        <v>1</v>
      </c>
      <c r="W241" s="1">
        <v>0.2</v>
      </c>
      <c r="X241" s="1"/>
      <c r="Y241" s="1">
        <f t="shared" si="10"/>
        <v>0</v>
      </c>
      <c r="Z241" s="1"/>
      <c r="AA241" s="1"/>
      <c r="AB241" s="1">
        <v>1</v>
      </c>
      <c r="AC241" s="1">
        <v>1</v>
      </c>
      <c r="AD241" s="1">
        <v>0.15</v>
      </c>
      <c r="AE241" s="1">
        <v>1</v>
      </c>
      <c r="AF241" s="1">
        <v>1</v>
      </c>
      <c r="AG241" s="1">
        <v>0.15</v>
      </c>
      <c r="AH241" s="1">
        <v>1</v>
      </c>
      <c r="AI241" s="1">
        <v>1</v>
      </c>
      <c r="AJ241" s="1">
        <v>0.15</v>
      </c>
      <c r="AK241" s="6"/>
      <c r="AL241" s="7"/>
      <c r="AM241" s="7"/>
      <c r="AN241" s="7" t="e">
        <f t="shared" si="9"/>
        <v>#DIV/0!</v>
      </c>
      <c r="AO241" s="6"/>
      <c r="AP241" s="7"/>
      <c r="AQ241" s="6"/>
      <c r="AR241" s="7"/>
      <c r="AS241" s="6"/>
      <c r="AT241" s="32"/>
    </row>
    <row r="242" spans="2:46" ht="48" hidden="1">
      <c r="B242" s="46"/>
      <c r="C242" s="89"/>
      <c r="D242" s="49"/>
      <c r="E242" s="39"/>
      <c r="F242" s="49"/>
      <c r="G242" s="43"/>
      <c r="H242" s="178"/>
      <c r="I242" s="178"/>
      <c r="J242" s="54"/>
      <c r="K242" s="54"/>
      <c r="L242" s="52"/>
      <c r="M242" s="49"/>
      <c r="N242" s="43"/>
      <c r="O242" s="5" t="s">
        <v>262</v>
      </c>
      <c r="P242" s="5" t="s">
        <v>265</v>
      </c>
      <c r="Q242" s="13">
        <v>1</v>
      </c>
      <c r="R242" s="7">
        <v>4</v>
      </c>
      <c r="S242" s="7" t="s">
        <v>976</v>
      </c>
      <c r="T242" s="7"/>
      <c r="U242" s="7">
        <v>1</v>
      </c>
      <c r="V242" s="7">
        <v>1</v>
      </c>
      <c r="W242" s="1">
        <v>0.2</v>
      </c>
      <c r="X242" s="7"/>
      <c r="Y242" s="1">
        <f t="shared" si="10"/>
        <v>0</v>
      </c>
      <c r="Z242" s="7"/>
      <c r="AA242" s="7"/>
      <c r="AB242" s="7">
        <v>1</v>
      </c>
      <c r="AC242" s="7">
        <v>1</v>
      </c>
      <c r="AD242" s="1">
        <v>0.1</v>
      </c>
      <c r="AE242" s="7">
        <v>1</v>
      </c>
      <c r="AF242" s="7">
        <v>1</v>
      </c>
      <c r="AG242" s="1">
        <v>0.1</v>
      </c>
      <c r="AH242" s="7">
        <v>1</v>
      </c>
      <c r="AI242" s="7">
        <v>1</v>
      </c>
      <c r="AJ242" s="1">
        <v>0.1</v>
      </c>
      <c r="AK242" s="6"/>
      <c r="AL242" s="7"/>
      <c r="AM242" s="7"/>
      <c r="AN242" s="7" t="e">
        <f t="shared" si="9"/>
        <v>#DIV/0!</v>
      </c>
      <c r="AO242" s="6"/>
      <c r="AP242" s="7"/>
      <c r="AQ242" s="6"/>
      <c r="AR242" s="7"/>
      <c r="AS242" s="6"/>
      <c r="AT242" s="32"/>
    </row>
    <row r="243" spans="2:46" ht="48" hidden="1">
      <c r="B243" s="46"/>
      <c r="C243" s="89"/>
      <c r="D243" s="49"/>
      <c r="E243" s="39"/>
      <c r="F243" s="49"/>
      <c r="G243" s="43"/>
      <c r="H243" s="178"/>
      <c r="I243" s="178"/>
      <c r="J243" s="54"/>
      <c r="K243" s="54"/>
      <c r="L243" s="52"/>
      <c r="M243" s="49"/>
      <c r="N243" s="43"/>
      <c r="O243" s="5" t="s">
        <v>263</v>
      </c>
      <c r="P243" s="5" t="s">
        <v>266</v>
      </c>
      <c r="Q243" s="1">
        <v>1</v>
      </c>
      <c r="R243" s="1">
        <v>1</v>
      </c>
      <c r="S243" s="7" t="s">
        <v>977</v>
      </c>
      <c r="T243" s="1"/>
      <c r="U243" s="1">
        <v>1</v>
      </c>
      <c r="V243" s="1">
        <v>1</v>
      </c>
      <c r="W243" s="1">
        <v>0.2</v>
      </c>
      <c r="X243" s="1"/>
      <c r="Y243" s="1">
        <f t="shared" si="10"/>
        <v>0</v>
      </c>
      <c r="Z243" s="1"/>
      <c r="AA243" s="1"/>
      <c r="AB243" s="1">
        <v>1</v>
      </c>
      <c r="AC243" s="1">
        <v>1</v>
      </c>
      <c r="AD243" s="1">
        <v>0.15</v>
      </c>
      <c r="AE243" s="1">
        <v>1</v>
      </c>
      <c r="AF243" s="1">
        <v>1</v>
      </c>
      <c r="AG243" s="1">
        <v>0.15</v>
      </c>
      <c r="AH243" s="1">
        <v>1</v>
      </c>
      <c r="AI243" s="1">
        <v>1</v>
      </c>
      <c r="AJ243" s="1">
        <v>0.15</v>
      </c>
      <c r="AK243" s="6"/>
      <c r="AL243" s="7"/>
      <c r="AM243" s="7"/>
      <c r="AN243" s="7" t="e">
        <f t="shared" si="9"/>
        <v>#DIV/0!</v>
      </c>
      <c r="AO243" s="6"/>
      <c r="AP243" s="7"/>
      <c r="AQ243" s="6"/>
      <c r="AR243" s="7"/>
      <c r="AS243" s="6"/>
      <c r="AT243" s="32"/>
    </row>
    <row r="244" spans="2:46" ht="36" hidden="1">
      <c r="B244" s="46"/>
      <c r="C244" s="89"/>
      <c r="D244" s="48"/>
      <c r="E244" s="40"/>
      <c r="F244" s="48"/>
      <c r="G244" s="44"/>
      <c r="H244" s="180"/>
      <c r="I244" s="180"/>
      <c r="J244" s="55"/>
      <c r="K244" s="55"/>
      <c r="L244" s="53"/>
      <c r="M244" s="48"/>
      <c r="N244" s="44"/>
      <c r="O244" s="5" t="s">
        <v>640</v>
      </c>
      <c r="P244" s="5" t="s">
        <v>267</v>
      </c>
      <c r="Q244" s="13">
        <v>50</v>
      </c>
      <c r="R244" s="7">
        <v>250</v>
      </c>
      <c r="S244" s="7" t="s">
        <v>978</v>
      </c>
      <c r="T244" s="7"/>
      <c r="U244" s="7">
        <v>50</v>
      </c>
      <c r="V244" s="13">
        <v>50</v>
      </c>
      <c r="W244" s="1">
        <v>0.1</v>
      </c>
      <c r="X244" s="7"/>
      <c r="Y244" s="1">
        <f t="shared" si="10"/>
        <v>0</v>
      </c>
      <c r="Z244" s="7"/>
      <c r="AA244" s="7"/>
      <c r="AB244" s="7">
        <v>50</v>
      </c>
      <c r="AC244" s="13">
        <v>50</v>
      </c>
      <c r="AD244" s="1">
        <v>0.1</v>
      </c>
      <c r="AE244" s="7">
        <v>50</v>
      </c>
      <c r="AF244" s="13">
        <v>50</v>
      </c>
      <c r="AG244" s="1">
        <v>0.1</v>
      </c>
      <c r="AH244" s="7">
        <v>50</v>
      </c>
      <c r="AI244" s="13">
        <v>50</v>
      </c>
      <c r="AJ244" s="1">
        <v>0.1</v>
      </c>
      <c r="AK244" s="6"/>
      <c r="AL244" s="7"/>
      <c r="AM244" s="7"/>
      <c r="AN244" s="7" t="e">
        <f t="shared" si="9"/>
        <v>#DIV/0!</v>
      </c>
      <c r="AO244" s="6"/>
      <c r="AP244" s="7"/>
      <c r="AQ244" s="6"/>
      <c r="AR244" s="7"/>
      <c r="AS244" s="6"/>
      <c r="AT244" s="32"/>
    </row>
    <row r="245" spans="2:46" ht="12" hidden="1">
      <c r="B245" s="32"/>
      <c r="C245" s="32"/>
      <c r="D245" s="10"/>
      <c r="E245" s="71"/>
      <c r="F245" s="10"/>
      <c r="G245" s="72"/>
      <c r="H245" s="4"/>
      <c r="I245" s="71"/>
      <c r="J245" s="141"/>
      <c r="K245" s="141"/>
      <c r="L245" s="73"/>
      <c r="M245" s="10"/>
      <c r="N245" s="11"/>
      <c r="O245" s="18"/>
      <c r="P245" s="5"/>
      <c r="Q245" s="7"/>
      <c r="R245" s="7"/>
      <c r="S245" s="7"/>
      <c r="T245" s="7"/>
      <c r="U245" s="7"/>
      <c r="V245" s="7"/>
      <c r="W245" s="7"/>
      <c r="X245" s="7"/>
      <c r="Y245" s="7"/>
      <c r="Z245" s="7"/>
      <c r="AA245" s="7"/>
      <c r="AB245" s="7"/>
      <c r="AC245" s="7"/>
      <c r="AD245" s="7"/>
      <c r="AE245" s="7"/>
      <c r="AF245" s="7"/>
      <c r="AG245" s="7"/>
      <c r="AH245" s="7"/>
      <c r="AI245" s="7"/>
      <c r="AJ245" s="7"/>
      <c r="AK245" s="6"/>
      <c r="AL245" s="7"/>
      <c r="AM245" s="7"/>
      <c r="AN245" s="7"/>
      <c r="AO245" s="6"/>
      <c r="AP245" s="7"/>
      <c r="AQ245" s="6"/>
      <c r="AR245" s="7"/>
      <c r="AS245" s="6"/>
      <c r="AT245" s="32"/>
    </row>
    <row r="246" spans="2:46" ht="132" customHeight="1" hidden="1">
      <c r="B246" s="46" t="s">
        <v>16</v>
      </c>
      <c r="C246" s="89"/>
      <c r="D246" s="47" t="s">
        <v>727</v>
      </c>
      <c r="E246" s="89"/>
      <c r="F246" s="46" t="s">
        <v>704</v>
      </c>
      <c r="G246" s="90">
        <v>0.25</v>
      </c>
      <c r="H246" s="91" t="s">
        <v>681</v>
      </c>
      <c r="I246" s="91" t="s">
        <v>682</v>
      </c>
      <c r="J246" s="50" t="s">
        <v>59</v>
      </c>
      <c r="K246" s="90">
        <v>0.9</v>
      </c>
      <c r="L246" s="51">
        <v>1</v>
      </c>
      <c r="M246" s="46" t="s">
        <v>655</v>
      </c>
      <c r="N246" s="45">
        <v>0.15</v>
      </c>
      <c r="O246" s="18" t="s">
        <v>683</v>
      </c>
      <c r="P246" s="5" t="s">
        <v>516</v>
      </c>
      <c r="Q246" s="25">
        <v>0</v>
      </c>
      <c r="R246" s="25">
        <v>1</v>
      </c>
      <c r="S246" s="25" t="s">
        <v>979</v>
      </c>
      <c r="T246" s="25"/>
      <c r="U246" s="25">
        <v>1</v>
      </c>
      <c r="V246" s="1">
        <v>1</v>
      </c>
      <c r="W246" s="25">
        <v>0.6</v>
      </c>
      <c r="X246" s="25"/>
      <c r="Y246" s="1">
        <f t="shared" si="10"/>
        <v>0</v>
      </c>
      <c r="Z246" s="25"/>
      <c r="AA246" s="25"/>
      <c r="AB246" s="25">
        <v>1</v>
      </c>
      <c r="AC246" s="1">
        <v>1</v>
      </c>
      <c r="AD246" s="25">
        <v>0.6</v>
      </c>
      <c r="AE246" s="25">
        <v>1</v>
      </c>
      <c r="AF246" s="1">
        <v>1</v>
      </c>
      <c r="AG246" s="25">
        <v>0.6</v>
      </c>
      <c r="AH246" s="25">
        <v>1</v>
      </c>
      <c r="AI246" s="1">
        <v>1</v>
      </c>
      <c r="AJ246" s="25">
        <v>0.6</v>
      </c>
      <c r="AK246" s="6">
        <v>0</v>
      </c>
      <c r="AL246" s="7"/>
      <c r="AM246" s="7"/>
      <c r="AN246" s="7" t="e">
        <f t="shared" si="9"/>
        <v>#DIV/0!</v>
      </c>
      <c r="AO246" s="6">
        <v>50000</v>
      </c>
      <c r="AP246" s="6"/>
      <c r="AQ246" s="6">
        <v>50000</v>
      </c>
      <c r="AR246" s="6"/>
      <c r="AS246" s="6">
        <v>50000</v>
      </c>
      <c r="AT246" s="32"/>
    </row>
    <row r="247" spans="2:46" ht="36" hidden="1">
      <c r="B247" s="46"/>
      <c r="C247" s="89"/>
      <c r="D247" s="49"/>
      <c r="E247" s="89"/>
      <c r="F247" s="46"/>
      <c r="G247" s="90"/>
      <c r="H247" s="91"/>
      <c r="I247" s="91"/>
      <c r="J247" s="50"/>
      <c r="K247" s="90"/>
      <c r="L247" s="53"/>
      <c r="M247" s="46"/>
      <c r="N247" s="45"/>
      <c r="O247" s="18" t="s">
        <v>737</v>
      </c>
      <c r="P247" s="5" t="s">
        <v>738</v>
      </c>
      <c r="Q247" s="25">
        <v>0</v>
      </c>
      <c r="R247" s="25">
        <v>0.8</v>
      </c>
      <c r="S247" s="25" t="s">
        <v>980</v>
      </c>
      <c r="T247" s="25"/>
      <c r="U247" s="25">
        <v>0.05</v>
      </c>
      <c r="V247" s="25">
        <v>0.05</v>
      </c>
      <c r="W247" s="25">
        <v>0.4</v>
      </c>
      <c r="X247" s="25"/>
      <c r="Y247" s="1">
        <f t="shared" si="10"/>
        <v>0</v>
      </c>
      <c r="Z247" s="25"/>
      <c r="AA247" s="25"/>
      <c r="AB247" s="25">
        <v>0.3</v>
      </c>
      <c r="AC247" s="25">
        <v>0.25</v>
      </c>
      <c r="AD247" s="25">
        <v>0.4</v>
      </c>
      <c r="AE247" s="25">
        <v>0.6</v>
      </c>
      <c r="AF247" s="25">
        <v>0.3</v>
      </c>
      <c r="AG247" s="25">
        <v>0.4</v>
      </c>
      <c r="AH247" s="25">
        <v>0.8</v>
      </c>
      <c r="AI247" s="25">
        <v>0.2</v>
      </c>
      <c r="AJ247" s="25">
        <v>0.4</v>
      </c>
      <c r="AK247" s="6"/>
      <c r="AL247" s="7"/>
      <c r="AM247" s="7"/>
      <c r="AN247" s="7" t="e">
        <f t="shared" si="9"/>
        <v>#DIV/0!</v>
      </c>
      <c r="AO247" s="6"/>
      <c r="AP247" s="7"/>
      <c r="AQ247" s="6"/>
      <c r="AR247" s="7"/>
      <c r="AS247" s="6"/>
      <c r="AT247" s="32"/>
    </row>
    <row r="248" spans="2:46" ht="48" hidden="1">
      <c r="B248" s="46"/>
      <c r="C248" s="89"/>
      <c r="D248" s="49"/>
      <c r="E248" s="89"/>
      <c r="F248" s="46" t="s">
        <v>705</v>
      </c>
      <c r="G248" s="90">
        <v>0.2</v>
      </c>
      <c r="H248" s="91" t="s">
        <v>684</v>
      </c>
      <c r="I248" s="92" t="s">
        <v>641</v>
      </c>
      <c r="J248" s="90">
        <v>0</v>
      </c>
      <c r="K248" s="90">
        <v>1</v>
      </c>
      <c r="L248" s="51">
        <v>1</v>
      </c>
      <c r="M248" s="46" t="s">
        <v>517</v>
      </c>
      <c r="N248" s="45">
        <v>0.15</v>
      </c>
      <c r="O248" s="18" t="s">
        <v>685</v>
      </c>
      <c r="P248" s="5" t="s">
        <v>518</v>
      </c>
      <c r="Q248" s="4">
        <v>0</v>
      </c>
      <c r="R248" s="4">
        <v>1</v>
      </c>
      <c r="S248" s="25" t="s">
        <v>981</v>
      </c>
      <c r="T248" s="4"/>
      <c r="U248" s="4">
        <v>0</v>
      </c>
      <c r="V248" s="4">
        <v>0</v>
      </c>
      <c r="W248" s="25">
        <v>0</v>
      </c>
      <c r="X248" s="4"/>
      <c r="Y248" s="1" t="e">
        <f t="shared" si="10"/>
        <v>#DIV/0!</v>
      </c>
      <c r="Z248" s="4"/>
      <c r="AA248" s="4"/>
      <c r="AB248" s="4">
        <v>1</v>
      </c>
      <c r="AC248" s="4">
        <v>1</v>
      </c>
      <c r="AD248" s="25">
        <v>0.5</v>
      </c>
      <c r="AE248" s="4">
        <v>1</v>
      </c>
      <c r="AF248" s="4">
        <v>1</v>
      </c>
      <c r="AG248" s="25">
        <v>0.25</v>
      </c>
      <c r="AH248" s="4">
        <v>1</v>
      </c>
      <c r="AI248" s="4">
        <v>1</v>
      </c>
      <c r="AJ248" s="25">
        <v>0.25</v>
      </c>
      <c r="AK248" s="6">
        <v>5</v>
      </c>
      <c r="AL248" s="7"/>
      <c r="AM248" s="7"/>
      <c r="AN248" s="7" t="e">
        <f t="shared" si="9"/>
        <v>#DIV/0!</v>
      </c>
      <c r="AO248" s="6">
        <v>50000</v>
      </c>
      <c r="AP248" s="6"/>
      <c r="AQ248" s="6">
        <v>50000</v>
      </c>
      <c r="AR248" s="6"/>
      <c r="AS248" s="6">
        <v>50000</v>
      </c>
      <c r="AT248" s="32"/>
    </row>
    <row r="249" spans="2:46" ht="36" hidden="1">
      <c r="B249" s="46"/>
      <c r="C249" s="89"/>
      <c r="D249" s="49"/>
      <c r="E249" s="89"/>
      <c r="F249" s="46"/>
      <c r="G249" s="90"/>
      <c r="H249" s="91"/>
      <c r="I249" s="92"/>
      <c r="J249" s="90"/>
      <c r="K249" s="90"/>
      <c r="L249" s="52"/>
      <c r="M249" s="46"/>
      <c r="N249" s="45"/>
      <c r="O249" s="18" t="s">
        <v>695</v>
      </c>
      <c r="P249" s="5" t="s">
        <v>642</v>
      </c>
      <c r="Q249" s="4">
        <v>0</v>
      </c>
      <c r="R249" s="4">
        <v>1</v>
      </c>
      <c r="S249" s="25" t="s">
        <v>982</v>
      </c>
      <c r="T249" s="4"/>
      <c r="U249" s="4">
        <v>0</v>
      </c>
      <c r="V249" s="4">
        <v>0</v>
      </c>
      <c r="W249" s="25">
        <v>0</v>
      </c>
      <c r="X249" s="4"/>
      <c r="Y249" s="1" t="e">
        <f t="shared" si="10"/>
        <v>#DIV/0!</v>
      </c>
      <c r="Z249" s="4"/>
      <c r="AA249" s="4"/>
      <c r="AB249" s="4">
        <v>1</v>
      </c>
      <c r="AC249" s="4">
        <v>1</v>
      </c>
      <c r="AD249" s="25">
        <v>0.25</v>
      </c>
      <c r="AE249" s="4">
        <v>1</v>
      </c>
      <c r="AF249" s="4">
        <v>1</v>
      </c>
      <c r="AG249" s="25">
        <v>0.3</v>
      </c>
      <c r="AH249" s="4">
        <v>1</v>
      </c>
      <c r="AI249" s="4">
        <v>1</v>
      </c>
      <c r="AJ249" s="25">
        <v>0.3</v>
      </c>
      <c r="AK249" s="6"/>
      <c r="AL249" s="7"/>
      <c r="AM249" s="7"/>
      <c r="AN249" s="7" t="e">
        <f t="shared" si="9"/>
        <v>#DIV/0!</v>
      </c>
      <c r="AO249" s="6"/>
      <c r="AP249" s="7"/>
      <c r="AQ249" s="6"/>
      <c r="AR249" s="7"/>
      <c r="AS249" s="6"/>
      <c r="AT249" s="32"/>
    </row>
    <row r="250" spans="2:46" ht="36" hidden="1">
      <c r="B250" s="46"/>
      <c r="C250" s="89"/>
      <c r="D250" s="49"/>
      <c r="E250" s="89"/>
      <c r="F250" s="46"/>
      <c r="G250" s="90"/>
      <c r="H250" s="91"/>
      <c r="I250" s="92"/>
      <c r="J250" s="90"/>
      <c r="K250" s="90"/>
      <c r="L250" s="53"/>
      <c r="M250" s="46"/>
      <c r="N250" s="45"/>
      <c r="O250" s="18" t="s">
        <v>686</v>
      </c>
      <c r="P250" s="5" t="s">
        <v>519</v>
      </c>
      <c r="Q250" s="4">
        <v>0</v>
      </c>
      <c r="R250" s="4">
        <v>15</v>
      </c>
      <c r="S250" s="25" t="s">
        <v>983</v>
      </c>
      <c r="T250" s="4"/>
      <c r="U250" s="4">
        <v>0</v>
      </c>
      <c r="V250" s="4">
        <v>0</v>
      </c>
      <c r="W250" s="25">
        <v>0</v>
      </c>
      <c r="X250" s="4"/>
      <c r="Y250" s="1" t="e">
        <f t="shared" si="10"/>
        <v>#DIV/0!</v>
      </c>
      <c r="Z250" s="4"/>
      <c r="AA250" s="4"/>
      <c r="AB250" s="4">
        <v>5</v>
      </c>
      <c r="AC250" s="4">
        <v>5</v>
      </c>
      <c r="AD250" s="25">
        <v>0.25</v>
      </c>
      <c r="AE250" s="4">
        <v>5</v>
      </c>
      <c r="AF250" s="4">
        <v>5</v>
      </c>
      <c r="AG250" s="25">
        <v>0.45</v>
      </c>
      <c r="AH250" s="4">
        <v>5</v>
      </c>
      <c r="AI250" s="4">
        <v>5</v>
      </c>
      <c r="AJ250" s="25">
        <v>0.45</v>
      </c>
      <c r="AK250" s="6"/>
      <c r="AL250" s="7"/>
      <c r="AM250" s="7"/>
      <c r="AN250" s="7" t="e">
        <f t="shared" si="9"/>
        <v>#DIV/0!</v>
      </c>
      <c r="AO250" s="6"/>
      <c r="AP250" s="7"/>
      <c r="AQ250" s="6"/>
      <c r="AR250" s="7"/>
      <c r="AS250" s="6"/>
      <c r="AT250" s="32"/>
    </row>
    <row r="251" spans="2:54" ht="36" hidden="1">
      <c r="B251" s="46"/>
      <c r="C251" s="89"/>
      <c r="D251" s="49"/>
      <c r="E251" s="89"/>
      <c r="F251" s="46" t="s">
        <v>706</v>
      </c>
      <c r="G251" s="45">
        <v>0.2</v>
      </c>
      <c r="H251" s="92" t="s">
        <v>643</v>
      </c>
      <c r="I251" s="92" t="s">
        <v>520</v>
      </c>
      <c r="J251" s="90">
        <v>1</v>
      </c>
      <c r="K251" s="90">
        <v>1</v>
      </c>
      <c r="L251" s="51">
        <v>1</v>
      </c>
      <c r="M251" s="46" t="s">
        <v>644</v>
      </c>
      <c r="N251" s="45">
        <v>0.2</v>
      </c>
      <c r="O251" s="18" t="s">
        <v>687</v>
      </c>
      <c r="P251" s="5" t="s">
        <v>645</v>
      </c>
      <c r="Q251" s="26">
        <v>0</v>
      </c>
      <c r="R251" s="26">
        <v>1</v>
      </c>
      <c r="S251" s="25" t="s">
        <v>984</v>
      </c>
      <c r="T251" s="26"/>
      <c r="U251" s="26">
        <v>1</v>
      </c>
      <c r="V251" s="26">
        <v>1</v>
      </c>
      <c r="W251" s="25">
        <v>0.5</v>
      </c>
      <c r="X251" s="26"/>
      <c r="Y251" s="1">
        <f t="shared" si="10"/>
        <v>0</v>
      </c>
      <c r="Z251" s="26"/>
      <c r="AA251" s="26"/>
      <c r="AB251" s="26">
        <v>1</v>
      </c>
      <c r="AC251" s="26">
        <v>1</v>
      </c>
      <c r="AD251" s="25">
        <v>0.5</v>
      </c>
      <c r="AE251" s="26">
        <v>1</v>
      </c>
      <c r="AF251" s="4">
        <v>1</v>
      </c>
      <c r="AG251" s="25">
        <v>0.5</v>
      </c>
      <c r="AH251" s="26">
        <v>1</v>
      </c>
      <c r="AI251" s="26">
        <v>1</v>
      </c>
      <c r="AJ251" s="25">
        <v>0.5</v>
      </c>
      <c r="AK251" s="6">
        <v>1068435</v>
      </c>
      <c r="AL251" s="6"/>
      <c r="AM251" s="6"/>
      <c r="AN251" s="7" t="e">
        <f t="shared" si="9"/>
        <v>#DIV/0!</v>
      </c>
      <c r="AO251" s="6">
        <v>6600000</v>
      </c>
      <c r="AP251" s="6"/>
      <c r="AQ251" s="6">
        <v>100000</v>
      </c>
      <c r="AR251" s="6"/>
      <c r="AS251" s="6">
        <v>200000</v>
      </c>
      <c r="AT251" s="179"/>
      <c r="AU251" s="181"/>
      <c r="AV251" s="181"/>
      <c r="AW251" s="181"/>
      <c r="AX251" s="181"/>
      <c r="AY251" s="181"/>
      <c r="AZ251" s="181"/>
      <c r="BA251" s="181"/>
      <c r="BB251" s="181"/>
    </row>
    <row r="252" spans="2:54" ht="48" hidden="1">
      <c r="B252" s="46"/>
      <c r="C252" s="89"/>
      <c r="D252" s="49"/>
      <c r="E252" s="89"/>
      <c r="F252" s="46"/>
      <c r="G252" s="45"/>
      <c r="H252" s="92"/>
      <c r="I252" s="92"/>
      <c r="J252" s="90"/>
      <c r="K252" s="90"/>
      <c r="L252" s="53"/>
      <c r="M252" s="46"/>
      <c r="N252" s="45"/>
      <c r="O252" s="18" t="s">
        <v>646</v>
      </c>
      <c r="P252" s="5" t="s">
        <v>647</v>
      </c>
      <c r="Q252" s="26">
        <v>0</v>
      </c>
      <c r="R252" s="26">
        <v>1</v>
      </c>
      <c r="S252" s="25" t="s">
        <v>985</v>
      </c>
      <c r="T252" s="26"/>
      <c r="U252" s="26">
        <v>1</v>
      </c>
      <c r="V252" s="26">
        <v>1</v>
      </c>
      <c r="W252" s="25">
        <v>0.5</v>
      </c>
      <c r="X252" s="26"/>
      <c r="Y252" s="1">
        <f t="shared" si="10"/>
        <v>0</v>
      </c>
      <c r="Z252" s="26"/>
      <c r="AA252" s="26"/>
      <c r="AB252" s="26">
        <v>1</v>
      </c>
      <c r="AC252" s="26">
        <v>1</v>
      </c>
      <c r="AD252" s="25">
        <v>0.5</v>
      </c>
      <c r="AE252" s="26">
        <v>1</v>
      </c>
      <c r="AF252" s="26">
        <v>1</v>
      </c>
      <c r="AG252" s="25">
        <v>0.5</v>
      </c>
      <c r="AH252" s="26">
        <v>1</v>
      </c>
      <c r="AI252" s="26">
        <v>1</v>
      </c>
      <c r="AJ252" s="25">
        <v>0.5</v>
      </c>
      <c r="AK252" s="6"/>
      <c r="AL252" s="6"/>
      <c r="AM252" s="6"/>
      <c r="AN252" s="7" t="e">
        <f t="shared" si="9"/>
        <v>#DIV/0!</v>
      </c>
      <c r="AO252" s="6"/>
      <c r="AP252" s="6"/>
      <c r="AQ252" s="6"/>
      <c r="AR252" s="6"/>
      <c r="AS252" s="6"/>
      <c r="AT252" s="179"/>
      <c r="AU252" s="181"/>
      <c r="AV252" s="181"/>
      <c r="AW252" s="181"/>
      <c r="AX252" s="181"/>
      <c r="AY252" s="181"/>
      <c r="AZ252" s="181"/>
      <c r="BA252" s="181"/>
      <c r="BB252" s="181"/>
    </row>
    <row r="253" spans="2:54" ht="120" hidden="1">
      <c r="B253" s="46"/>
      <c r="C253" s="89"/>
      <c r="D253" s="49"/>
      <c r="E253" s="89"/>
      <c r="F253" s="47" t="s">
        <v>707</v>
      </c>
      <c r="G253" s="51">
        <v>0.35</v>
      </c>
      <c r="H253" s="18" t="s">
        <v>688</v>
      </c>
      <c r="I253" s="18" t="s">
        <v>521</v>
      </c>
      <c r="J253" s="25" t="s">
        <v>59</v>
      </c>
      <c r="K253" s="25">
        <v>0.6</v>
      </c>
      <c r="L253" s="25">
        <v>0.5</v>
      </c>
      <c r="M253" s="47" t="s">
        <v>522</v>
      </c>
      <c r="N253" s="42">
        <v>0.3</v>
      </c>
      <c r="O253" s="18" t="s">
        <v>1033</v>
      </c>
      <c r="P253" s="18" t="s">
        <v>1034</v>
      </c>
      <c r="Q253" s="4">
        <v>0</v>
      </c>
      <c r="R253" s="4">
        <v>1</v>
      </c>
      <c r="S253" s="25" t="s">
        <v>986</v>
      </c>
      <c r="T253" s="4"/>
      <c r="U253" s="4">
        <v>1</v>
      </c>
      <c r="V253" s="26">
        <v>1</v>
      </c>
      <c r="W253" s="25">
        <v>0.5</v>
      </c>
      <c r="X253" s="4"/>
      <c r="Y253" s="1">
        <f t="shared" si="10"/>
        <v>0</v>
      </c>
      <c r="Z253" s="4"/>
      <c r="AA253" s="4"/>
      <c r="AB253" s="4">
        <v>0</v>
      </c>
      <c r="AC253" s="4">
        <v>0</v>
      </c>
      <c r="AD253" s="25">
        <v>0</v>
      </c>
      <c r="AE253" s="4">
        <v>0</v>
      </c>
      <c r="AF253" s="4">
        <v>0</v>
      </c>
      <c r="AG253" s="25">
        <v>0</v>
      </c>
      <c r="AH253" s="4">
        <v>0</v>
      </c>
      <c r="AI253" s="4">
        <v>0</v>
      </c>
      <c r="AJ253" s="25">
        <v>0</v>
      </c>
      <c r="AK253" s="6">
        <v>150000</v>
      </c>
      <c r="AL253" s="6"/>
      <c r="AM253" s="6"/>
      <c r="AN253" s="7" t="e">
        <f t="shared" si="9"/>
        <v>#DIV/0!</v>
      </c>
      <c r="AO253" s="6">
        <v>300000</v>
      </c>
      <c r="AP253" s="6"/>
      <c r="AQ253" s="6">
        <v>400000</v>
      </c>
      <c r="AR253" s="6"/>
      <c r="AS253" s="6">
        <v>450000</v>
      </c>
      <c r="AT253" s="179"/>
      <c r="AU253" s="181"/>
      <c r="AV253" s="181"/>
      <c r="AW253" s="181"/>
      <c r="AX253" s="181"/>
      <c r="AY253" s="181"/>
      <c r="AZ253" s="181"/>
      <c r="BA253" s="181"/>
      <c r="BB253" s="181"/>
    </row>
    <row r="254" spans="2:46" ht="96" customHeight="1" hidden="1">
      <c r="B254" s="46" t="s">
        <v>16</v>
      </c>
      <c r="C254" s="50"/>
      <c r="D254" s="49"/>
      <c r="E254" s="50"/>
      <c r="F254" s="49"/>
      <c r="G254" s="52"/>
      <c r="H254" s="91" t="s">
        <v>689</v>
      </c>
      <c r="I254" s="91" t="s">
        <v>690</v>
      </c>
      <c r="J254" s="90" t="s">
        <v>59</v>
      </c>
      <c r="K254" s="90">
        <v>0.6</v>
      </c>
      <c r="L254" s="51">
        <v>0.5</v>
      </c>
      <c r="M254" s="49"/>
      <c r="N254" s="43"/>
      <c r="O254" s="18" t="s">
        <v>694</v>
      </c>
      <c r="P254" s="18" t="s">
        <v>523</v>
      </c>
      <c r="Q254" s="25">
        <v>0</v>
      </c>
      <c r="R254" s="25">
        <v>1</v>
      </c>
      <c r="S254" s="25" t="s">
        <v>987</v>
      </c>
      <c r="T254" s="25"/>
      <c r="U254" s="25">
        <v>0.2</v>
      </c>
      <c r="V254" s="25">
        <v>0.2</v>
      </c>
      <c r="W254" s="25">
        <v>0.5</v>
      </c>
      <c r="X254" s="25"/>
      <c r="Y254" s="1">
        <f t="shared" si="10"/>
        <v>0</v>
      </c>
      <c r="Z254" s="25"/>
      <c r="AA254" s="25"/>
      <c r="AB254" s="25">
        <v>0.4</v>
      </c>
      <c r="AC254" s="25">
        <v>0.3</v>
      </c>
      <c r="AD254" s="25">
        <v>1</v>
      </c>
      <c r="AE254" s="25">
        <v>0.6</v>
      </c>
      <c r="AF254" s="25">
        <v>0.3</v>
      </c>
      <c r="AG254" s="25">
        <v>1</v>
      </c>
      <c r="AH254" s="25">
        <v>1</v>
      </c>
      <c r="AI254" s="25">
        <v>0.4</v>
      </c>
      <c r="AJ254" s="25">
        <v>0.8</v>
      </c>
      <c r="AK254" s="6"/>
      <c r="AL254" s="6"/>
      <c r="AM254" s="6"/>
      <c r="AN254" s="7" t="e">
        <f t="shared" si="9"/>
        <v>#DIV/0!</v>
      </c>
      <c r="AO254" s="6"/>
      <c r="AP254" s="6"/>
      <c r="AQ254" s="6"/>
      <c r="AR254" s="6"/>
      <c r="AS254" s="6"/>
      <c r="AT254" s="179"/>
    </row>
    <row r="255" spans="2:46" ht="24" hidden="1">
      <c r="B255" s="46"/>
      <c r="C255" s="50"/>
      <c r="D255" s="49"/>
      <c r="E255" s="50"/>
      <c r="F255" s="49"/>
      <c r="G255" s="52"/>
      <c r="H255" s="91"/>
      <c r="I255" s="91"/>
      <c r="J255" s="90"/>
      <c r="K255" s="90"/>
      <c r="L255" s="52"/>
      <c r="M255" s="48"/>
      <c r="N255" s="44"/>
      <c r="O255" s="18" t="s">
        <v>648</v>
      </c>
      <c r="P255" s="5" t="s">
        <v>524</v>
      </c>
      <c r="Q255" s="4">
        <v>0</v>
      </c>
      <c r="R255" s="4">
        <v>1</v>
      </c>
      <c r="S255" s="25" t="s">
        <v>988</v>
      </c>
      <c r="T255" s="4"/>
      <c r="U255" s="4">
        <v>0</v>
      </c>
      <c r="V255" s="4">
        <v>0</v>
      </c>
      <c r="W255" s="25">
        <v>0</v>
      </c>
      <c r="X255" s="4"/>
      <c r="Y255" s="1" t="e">
        <f t="shared" si="10"/>
        <v>#DIV/0!</v>
      </c>
      <c r="Z255" s="4"/>
      <c r="AA255" s="4"/>
      <c r="AB255" s="4">
        <v>0</v>
      </c>
      <c r="AC255" s="4">
        <v>0</v>
      </c>
      <c r="AD255" s="25">
        <v>0</v>
      </c>
      <c r="AE255" s="4">
        <v>0</v>
      </c>
      <c r="AF255" s="4">
        <v>0</v>
      </c>
      <c r="AG255" s="25">
        <v>0</v>
      </c>
      <c r="AH255" s="4">
        <v>1</v>
      </c>
      <c r="AI255" s="4">
        <v>1</v>
      </c>
      <c r="AJ255" s="25">
        <v>0.2</v>
      </c>
      <c r="AK255" s="6"/>
      <c r="AL255" s="6"/>
      <c r="AM255" s="6"/>
      <c r="AN255" s="7" t="e">
        <f t="shared" si="9"/>
        <v>#DIV/0!</v>
      </c>
      <c r="AO255" s="6"/>
      <c r="AP255" s="6"/>
      <c r="AQ255" s="6"/>
      <c r="AR255" s="6"/>
      <c r="AS255" s="6"/>
      <c r="AT255" s="179"/>
    </row>
    <row r="256" spans="2:46" ht="36" hidden="1">
      <c r="B256" s="46"/>
      <c r="C256" s="50"/>
      <c r="D256" s="49"/>
      <c r="E256" s="50"/>
      <c r="F256" s="49"/>
      <c r="G256" s="52"/>
      <c r="H256" s="91"/>
      <c r="I256" s="91"/>
      <c r="J256" s="90"/>
      <c r="K256" s="90"/>
      <c r="L256" s="52"/>
      <c r="M256" s="46" t="s">
        <v>526</v>
      </c>
      <c r="N256" s="45">
        <v>0.2</v>
      </c>
      <c r="O256" s="18" t="s">
        <v>691</v>
      </c>
      <c r="P256" s="5" t="s">
        <v>527</v>
      </c>
      <c r="Q256" s="25">
        <v>0</v>
      </c>
      <c r="R256" s="25">
        <v>0.6</v>
      </c>
      <c r="S256" s="25" t="s">
        <v>989</v>
      </c>
      <c r="T256" s="25"/>
      <c r="U256" s="25">
        <v>0.2</v>
      </c>
      <c r="V256" s="25">
        <v>0</v>
      </c>
      <c r="W256" s="25">
        <v>0</v>
      </c>
      <c r="X256" s="25"/>
      <c r="Y256" s="1" t="e">
        <f t="shared" si="10"/>
        <v>#DIV/0!</v>
      </c>
      <c r="Z256" s="25"/>
      <c r="AA256" s="25"/>
      <c r="AB256" s="25">
        <v>0.4</v>
      </c>
      <c r="AC256" s="25">
        <v>0.4</v>
      </c>
      <c r="AD256" s="25">
        <v>0.5</v>
      </c>
      <c r="AE256" s="25">
        <v>0.6</v>
      </c>
      <c r="AF256" s="25">
        <v>0.2</v>
      </c>
      <c r="AG256" s="25">
        <v>0.5</v>
      </c>
      <c r="AH256" s="25">
        <v>0.6</v>
      </c>
      <c r="AI256" s="25">
        <v>0</v>
      </c>
      <c r="AJ256" s="25">
        <v>0.5</v>
      </c>
      <c r="AK256" s="6">
        <v>0</v>
      </c>
      <c r="AL256" s="6"/>
      <c r="AM256" s="6"/>
      <c r="AN256" s="7" t="e">
        <f t="shared" si="9"/>
        <v>#DIV/0!</v>
      </c>
      <c r="AO256" s="6">
        <v>100000</v>
      </c>
      <c r="AP256" s="6"/>
      <c r="AQ256" s="6">
        <v>200000</v>
      </c>
      <c r="AR256" s="6"/>
      <c r="AS256" s="6">
        <v>150000</v>
      </c>
      <c r="AT256" s="179"/>
    </row>
    <row r="257" spans="2:46" ht="36" hidden="1">
      <c r="B257" s="46"/>
      <c r="C257" s="50"/>
      <c r="D257" s="48"/>
      <c r="E257" s="50"/>
      <c r="F257" s="48"/>
      <c r="G257" s="53"/>
      <c r="H257" s="91"/>
      <c r="I257" s="91"/>
      <c r="J257" s="90"/>
      <c r="K257" s="90"/>
      <c r="L257" s="53"/>
      <c r="M257" s="46"/>
      <c r="N257" s="45"/>
      <c r="O257" s="18" t="s">
        <v>525</v>
      </c>
      <c r="P257" s="5" t="s">
        <v>528</v>
      </c>
      <c r="Q257" s="4">
        <v>0</v>
      </c>
      <c r="R257" s="4">
        <v>12</v>
      </c>
      <c r="S257" s="25" t="s">
        <v>990</v>
      </c>
      <c r="T257" s="4"/>
      <c r="U257" s="4">
        <v>0</v>
      </c>
      <c r="V257" s="4">
        <v>0</v>
      </c>
      <c r="W257" s="25">
        <v>0</v>
      </c>
      <c r="X257" s="4"/>
      <c r="Y257" s="1" t="e">
        <f t="shared" si="10"/>
        <v>#DIV/0!</v>
      </c>
      <c r="Z257" s="4"/>
      <c r="AA257" s="4"/>
      <c r="AB257" s="4">
        <v>4</v>
      </c>
      <c r="AC257" s="4">
        <v>4</v>
      </c>
      <c r="AD257" s="25">
        <v>0.5</v>
      </c>
      <c r="AE257" s="4">
        <v>4</v>
      </c>
      <c r="AF257" s="4">
        <v>4</v>
      </c>
      <c r="AG257" s="25">
        <v>0.5</v>
      </c>
      <c r="AH257" s="4">
        <v>4</v>
      </c>
      <c r="AI257" s="4">
        <v>4</v>
      </c>
      <c r="AJ257" s="25">
        <v>0.5</v>
      </c>
      <c r="AK257" s="6"/>
      <c r="AL257" s="6"/>
      <c r="AM257" s="6"/>
      <c r="AN257" s="7" t="e">
        <f t="shared" si="9"/>
        <v>#DIV/0!</v>
      </c>
      <c r="AO257" s="6"/>
      <c r="AP257" s="6"/>
      <c r="AQ257" s="6"/>
      <c r="AR257" s="6"/>
      <c r="AS257" s="6"/>
      <c r="AT257" s="179"/>
    </row>
    <row r="258" spans="2:46" ht="12" hidden="1">
      <c r="B258" s="32"/>
      <c r="C258" s="32"/>
      <c r="D258" s="10"/>
      <c r="E258" s="71"/>
      <c r="F258" s="10"/>
      <c r="G258" s="72"/>
      <c r="H258" s="4"/>
      <c r="I258" s="71"/>
      <c r="J258" s="141"/>
      <c r="K258" s="141"/>
      <c r="L258" s="73"/>
      <c r="M258" s="10"/>
      <c r="N258" s="11"/>
      <c r="O258" s="18"/>
      <c r="P258" s="5"/>
      <c r="Q258" s="7"/>
      <c r="R258" s="7"/>
      <c r="S258" s="7"/>
      <c r="T258" s="7"/>
      <c r="U258" s="7"/>
      <c r="V258" s="7"/>
      <c r="W258" s="7"/>
      <c r="X258" s="7"/>
      <c r="Y258" s="7"/>
      <c r="Z258" s="7"/>
      <c r="AA258" s="7"/>
      <c r="AB258" s="7"/>
      <c r="AC258" s="7"/>
      <c r="AD258" s="7"/>
      <c r="AE258" s="7"/>
      <c r="AF258" s="7"/>
      <c r="AG258" s="7"/>
      <c r="AH258" s="7"/>
      <c r="AI258" s="7"/>
      <c r="AJ258" s="7"/>
      <c r="AK258" s="6"/>
      <c r="AL258" s="7"/>
      <c r="AM258" s="7"/>
      <c r="AN258" s="7"/>
      <c r="AO258" s="6"/>
      <c r="AP258" s="7"/>
      <c r="AQ258" s="6"/>
      <c r="AR258" s="7"/>
      <c r="AS258" s="6"/>
      <c r="AT258" s="32"/>
    </row>
    <row r="259" spans="2:46" ht="60" hidden="1">
      <c r="B259" s="46" t="s">
        <v>16</v>
      </c>
      <c r="C259" s="89"/>
      <c r="D259" s="47" t="s">
        <v>708</v>
      </c>
      <c r="E259" s="176"/>
      <c r="F259" s="46" t="s">
        <v>709</v>
      </c>
      <c r="G259" s="51">
        <v>0.2</v>
      </c>
      <c r="H259" s="91" t="s">
        <v>346</v>
      </c>
      <c r="I259" s="142" t="s">
        <v>347</v>
      </c>
      <c r="J259" s="93">
        <v>3200</v>
      </c>
      <c r="K259" s="93">
        <v>4685</v>
      </c>
      <c r="L259" s="42">
        <v>1</v>
      </c>
      <c r="M259" s="46" t="s">
        <v>109</v>
      </c>
      <c r="N259" s="42">
        <v>1</v>
      </c>
      <c r="O259" s="5" t="s">
        <v>348</v>
      </c>
      <c r="P259" s="18" t="s">
        <v>110</v>
      </c>
      <c r="Q259" s="7">
        <v>4</v>
      </c>
      <c r="R259" s="7">
        <v>10</v>
      </c>
      <c r="S259" s="7" t="s">
        <v>991</v>
      </c>
      <c r="T259" s="7"/>
      <c r="U259" s="7">
        <v>7</v>
      </c>
      <c r="V259" s="7">
        <v>7</v>
      </c>
      <c r="W259" s="1">
        <v>0.4</v>
      </c>
      <c r="X259" s="7"/>
      <c r="Y259" s="1">
        <f t="shared" si="10"/>
        <v>0</v>
      </c>
      <c r="Z259" s="7"/>
      <c r="AA259" s="7"/>
      <c r="AB259" s="7">
        <v>10</v>
      </c>
      <c r="AC259" s="7">
        <v>10</v>
      </c>
      <c r="AD259" s="1">
        <v>0.4</v>
      </c>
      <c r="AE259" s="7">
        <v>10</v>
      </c>
      <c r="AF259" s="7">
        <v>10</v>
      </c>
      <c r="AG259" s="1">
        <v>0.4</v>
      </c>
      <c r="AH259" s="7">
        <v>10</v>
      </c>
      <c r="AI259" s="7">
        <v>10</v>
      </c>
      <c r="AJ259" s="1">
        <v>0.4</v>
      </c>
      <c r="AK259" s="6">
        <v>480418</v>
      </c>
      <c r="AL259" s="6"/>
      <c r="AM259" s="6"/>
      <c r="AN259" s="7" t="e">
        <f t="shared" si="9"/>
        <v>#DIV/0!</v>
      </c>
      <c r="AO259" s="6">
        <v>616501</v>
      </c>
      <c r="AP259" s="6"/>
      <c r="AQ259" s="6">
        <v>712199</v>
      </c>
      <c r="AR259" s="6"/>
      <c r="AS259" s="6">
        <v>1599167</v>
      </c>
      <c r="AT259" s="179"/>
    </row>
    <row r="260" spans="2:46" ht="84" hidden="1">
      <c r="B260" s="46"/>
      <c r="C260" s="89"/>
      <c r="D260" s="49"/>
      <c r="E260" s="39"/>
      <c r="F260" s="46"/>
      <c r="G260" s="52"/>
      <c r="H260" s="91"/>
      <c r="I260" s="142"/>
      <c r="J260" s="93"/>
      <c r="K260" s="93"/>
      <c r="L260" s="43"/>
      <c r="M260" s="46"/>
      <c r="N260" s="43"/>
      <c r="O260" s="5" t="s">
        <v>349</v>
      </c>
      <c r="P260" s="5" t="s">
        <v>193</v>
      </c>
      <c r="Q260" s="7">
        <v>3</v>
      </c>
      <c r="R260" s="7">
        <v>20</v>
      </c>
      <c r="S260" s="7" t="s">
        <v>992</v>
      </c>
      <c r="T260" s="7"/>
      <c r="U260" s="7">
        <v>5</v>
      </c>
      <c r="V260" s="7">
        <v>5</v>
      </c>
      <c r="W260" s="1">
        <v>0.2</v>
      </c>
      <c r="X260" s="7"/>
      <c r="Y260" s="1">
        <f t="shared" si="10"/>
        <v>0</v>
      </c>
      <c r="Z260" s="7"/>
      <c r="AA260" s="7"/>
      <c r="AB260" s="7">
        <v>5</v>
      </c>
      <c r="AC260" s="7">
        <v>5</v>
      </c>
      <c r="AD260" s="1">
        <v>0.2</v>
      </c>
      <c r="AE260" s="7">
        <v>5</v>
      </c>
      <c r="AF260" s="7">
        <v>5</v>
      </c>
      <c r="AG260" s="1">
        <v>0.2</v>
      </c>
      <c r="AH260" s="7">
        <v>5</v>
      </c>
      <c r="AI260" s="7">
        <v>5</v>
      </c>
      <c r="AJ260" s="1">
        <v>0.2</v>
      </c>
      <c r="AK260" s="6"/>
      <c r="AL260" s="6"/>
      <c r="AM260" s="6"/>
      <c r="AN260" s="7" t="e">
        <f t="shared" si="9"/>
        <v>#DIV/0!</v>
      </c>
      <c r="AO260" s="6"/>
      <c r="AP260" s="6"/>
      <c r="AQ260" s="6"/>
      <c r="AR260" s="6"/>
      <c r="AS260" s="6"/>
      <c r="AT260" s="179"/>
    </row>
    <row r="261" spans="2:46" ht="72" hidden="1">
      <c r="B261" s="46"/>
      <c r="C261" s="89"/>
      <c r="D261" s="49"/>
      <c r="E261" s="39"/>
      <c r="F261" s="46"/>
      <c r="G261" s="52"/>
      <c r="H261" s="91"/>
      <c r="I261" s="142"/>
      <c r="J261" s="93"/>
      <c r="K261" s="93"/>
      <c r="L261" s="43"/>
      <c r="M261" s="46"/>
      <c r="N261" s="43"/>
      <c r="O261" s="18" t="s">
        <v>731</v>
      </c>
      <c r="P261" s="18" t="s">
        <v>194</v>
      </c>
      <c r="Q261" s="7">
        <v>0</v>
      </c>
      <c r="R261" s="7">
        <v>19</v>
      </c>
      <c r="S261" s="7" t="s">
        <v>993</v>
      </c>
      <c r="T261" s="7"/>
      <c r="U261" s="7">
        <v>4</v>
      </c>
      <c r="V261" s="7">
        <v>4</v>
      </c>
      <c r="W261" s="1">
        <v>0.2</v>
      </c>
      <c r="X261" s="7"/>
      <c r="Y261" s="1">
        <f t="shared" si="10"/>
        <v>0</v>
      </c>
      <c r="Z261" s="7"/>
      <c r="AA261" s="7"/>
      <c r="AB261" s="7">
        <v>5</v>
      </c>
      <c r="AC261" s="7">
        <v>5</v>
      </c>
      <c r="AD261" s="1">
        <v>0.2</v>
      </c>
      <c r="AE261" s="7">
        <v>5</v>
      </c>
      <c r="AF261" s="7">
        <v>5</v>
      </c>
      <c r="AG261" s="1">
        <v>0.2</v>
      </c>
      <c r="AH261" s="7">
        <v>5</v>
      </c>
      <c r="AI261" s="7">
        <v>5</v>
      </c>
      <c r="AJ261" s="1">
        <v>0.2</v>
      </c>
      <c r="AK261" s="6"/>
      <c r="AL261" s="6"/>
      <c r="AM261" s="6"/>
      <c r="AN261" s="7" t="e">
        <f aca="true" t="shared" si="11" ref="AN261:AN276">+AL261/AM261*100</f>
        <v>#DIV/0!</v>
      </c>
      <c r="AO261" s="6"/>
      <c r="AP261" s="6"/>
      <c r="AQ261" s="6"/>
      <c r="AR261" s="6"/>
      <c r="AS261" s="6"/>
      <c r="AT261" s="179"/>
    </row>
    <row r="262" spans="2:46" ht="60" hidden="1">
      <c r="B262" s="46"/>
      <c r="C262" s="89"/>
      <c r="D262" s="49"/>
      <c r="E262" s="39"/>
      <c r="F262" s="46"/>
      <c r="G262" s="53"/>
      <c r="H262" s="91"/>
      <c r="I262" s="142"/>
      <c r="J262" s="93"/>
      <c r="K262" s="93"/>
      <c r="L262" s="44"/>
      <c r="M262" s="46"/>
      <c r="N262" s="44"/>
      <c r="O262" s="18" t="s">
        <v>350</v>
      </c>
      <c r="P262" s="18" t="s">
        <v>195</v>
      </c>
      <c r="Q262" s="7">
        <v>0</v>
      </c>
      <c r="R262" s="7">
        <v>15</v>
      </c>
      <c r="S262" s="7" t="s">
        <v>994</v>
      </c>
      <c r="T262" s="7"/>
      <c r="U262" s="7">
        <v>3</v>
      </c>
      <c r="V262" s="7">
        <v>3</v>
      </c>
      <c r="W262" s="1">
        <v>0.2</v>
      </c>
      <c r="X262" s="7"/>
      <c r="Y262" s="1">
        <f t="shared" si="10"/>
        <v>0</v>
      </c>
      <c r="Z262" s="7"/>
      <c r="AA262" s="7"/>
      <c r="AB262" s="7">
        <v>4</v>
      </c>
      <c r="AC262" s="7">
        <v>4</v>
      </c>
      <c r="AD262" s="1">
        <v>0.2</v>
      </c>
      <c r="AE262" s="7">
        <v>4</v>
      </c>
      <c r="AF262" s="7">
        <v>4</v>
      </c>
      <c r="AG262" s="1">
        <v>0.2</v>
      </c>
      <c r="AH262" s="7">
        <v>4</v>
      </c>
      <c r="AI262" s="7">
        <v>4</v>
      </c>
      <c r="AJ262" s="1">
        <v>0.2</v>
      </c>
      <c r="AK262" s="6"/>
      <c r="AL262" s="6"/>
      <c r="AM262" s="6"/>
      <c r="AN262" s="7" t="e">
        <f t="shared" si="11"/>
        <v>#DIV/0!</v>
      </c>
      <c r="AO262" s="6"/>
      <c r="AP262" s="6"/>
      <c r="AQ262" s="6"/>
      <c r="AR262" s="6"/>
      <c r="AS262" s="6"/>
      <c r="AT262" s="179"/>
    </row>
    <row r="263" spans="2:46" ht="132" hidden="1">
      <c r="B263" s="46"/>
      <c r="C263" s="89"/>
      <c r="D263" s="49"/>
      <c r="E263" s="39"/>
      <c r="F263" s="47" t="s">
        <v>710</v>
      </c>
      <c r="G263" s="51">
        <v>0.2</v>
      </c>
      <c r="H263" s="18" t="s">
        <v>732</v>
      </c>
      <c r="I263" s="5" t="s">
        <v>352</v>
      </c>
      <c r="J263" s="19" t="s">
        <v>59</v>
      </c>
      <c r="K263" s="19">
        <v>1382</v>
      </c>
      <c r="L263" s="1">
        <v>0.6</v>
      </c>
      <c r="M263" s="47" t="s">
        <v>111</v>
      </c>
      <c r="N263" s="42">
        <v>1</v>
      </c>
      <c r="O263" s="5" t="s">
        <v>354</v>
      </c>
      <c r="P263" s="5" t="s">
        <v>196</v>
      </c>
      <c r="Q263" s="7">
        <v>0</v>
      </c>
      <c r="R263" s="7">
        <v>1</v>
      </c>
      <c r="S263" s="7" t="s">
        <v>995</v>
      </c>
      <c r="T263" s="7"/>
      <c r="U263" s="7">
        <v>1</v>
      </c>
      <c r="V263" s="7">
        <v>1</v>
      </c>
      <c r="W263" s="1">
        <v>0.15</v>
      </c>
      <c r="X263" s="7"/>
      <c r="Y263" s="1">
        <f t="shared" si="10"/>
        <v>0</v>
      </c>
      <c r="Z263" s="7"/>
      <c r="AA263" s="7"/>
      <c r="AB263" s="7">
        <v>0</v>
      </c>
      <c r="AC263" s="7">
        <v>0</v>
      </c>
      <c r="AD263" s="1">
        <v>0</v>
      </c>
      <c r="AE263" s="7">
        <v>0</v>
      </c>
      <c r="AF263" s="7">
        <v>0</v>
      </c>
      <c r="AG263" s="1"/>
      <c r="AH263" s="7">
        <v>0</v>
      </c>
      <c r="AI263" s="7">
        <v>0</v>
      </c>
      <c r="AJ263" s="1">
        <v>0</v>
      </c>
      <c r="AK263" s="6">
        <v>807298</v>
      </c>
      <c r="AL263" s="6"/>
      <c r="AM263" s="6"/>
      <c r="AN263" s="7" t="e">
        <f t="shared" si="11"/>
        <v>#DIV/0!</v>
      </c>
      <c r="AO263" s="6">
        <v>506970</v>
      </c>
      <c r="AP263" s="6"/>
      <c r="AQ263" s="6">
        <v>6212500</v>
      </c>
      <c r="AR263" s="6"/>
      <c r="AS263" s="6">
        <v>1375720</v>
      </c>
      <c r="AT263" s="179"/>
    </row>
    <row r="264" spans="2:46" ht="60" hidden="1">
      <c r="B264" s="46" t="s">
        <v>16</v>
      </c>
      <c r="C264" s="89"/>
      <c r="D264" s="49"/>
      <c r="E264" s="39"/>
      <c r="F264" s="49"/>
      <c r="G264" s="52"/>
      <c r="H264" s="91" t="s">
        <v>351</v>
      </c>
      <c r="I264" s="92" t="s">
        <v>353</v>
      </c>
      <c r="J264" s="93">
        <v>150</v>
      </c>
      <c r="K264" s="93">
        <v>400</v>
      </c>
      <c r="L264" s="42">
        <v>0.4</v>
      </c>
      <c r="M264" s="49"/>
      <c r="N264" s="43"/>
      <c r="O264" s="5" t="s">
        <v>355</v>
      </c>
      <c r="P264" s="18" t="s">
        <v>197</v>
      </c>
      <c r="Q264" s="7">
        <v>12</v>
      </c>
      <c r="R264" s="7">
        <v>20</v>
      </c>
      <c r="S264" s="7" t="s">
        <v>996</v>
      </c>
      <c r="T264" s="7"/>
      <c r="U264" s="7">
        <v>20</v>
      </c>
      <c r="V264" s="7">
        <v>20</v>
      </c>
      <c r="W264" s="1">
        <v>0.3</v>
      </c>
      <c r="X264" s="7"/>
      <c r="Y264" s="1">
        <f t="shared" si="10"/>
        <v>0</v>
      </c>
      <c r="Z264" s="7"/>
      <c r="AA264" s="7"/>
      <c r="AB264" s="7">
        <v>20</v>
      </c>
      <c r="AC264" s="7">
        <v>20</v>
      </c>
      <c r="AD264" s="1">
        <v>0.6</v>
      </c>
      <c r="AE264" s="7">
        <v>20</v>
      </c>
      <c r="AF264" s="7">
        <v>20</v>
      </c>
      <c r="AG264" s="1"/>
      <c r="AH264" s="7">
        <v>20</v>
      </c>
      <c r="AI264" s="7">
        <v>20</v>
      </c>
      <c r="AJ264" s="1">
        <v>0.3</v>
      </c>
      <c r="AK264" s="6"/>
      <c r="AL264" s="6"/>
      <c r="AM264" s="6"/>
      <c r="AN264" s="7" t="e">
        <f t="shared" si="11"/>
        <v>#DIV/0!</v>
      </c>
      <c r="AO264" s="6"/>
      <c r="AP264" s="6"/>
      <c r="AQ264" s="6"/>
      <c r="AR264" s="6"/>
      <c r="AS264" s="6"/>
      <c r="AT264" s="179"/>
    </row>
    <row r="265" spans="2:46" ht="60" hidden="1">
      <c r="B265" s="46"/>
      <c r="C265" s="89"/>
      <c r="D265" s="49"/>
      <c r="E265" s="39"/>
      <c r="F265" s="49"/>
      <c r="G265" s="52"/>
      <c r="H265" s="91"/>
      <c r="I265" s="92"/>
      <c r="J265" s="93"/>
      <c r="K265" s="93"/>
      <c r="L265" s="43"/>
      <c r="M265" s="49"/>
      <c r="N265" s="43"/>
      <c r="O265" s="5" t="s">
        <v>356</v>
      </c>
      <c r="P265" s="18" t="s">
        <v>357</v>
      </c>
      <c r="Q265" s="7">
        <v>0</v>
      </c>
      <c r="R265" s="7">
        <v>15</v>
      </c>
      <c r="S265" s="7" t="s">
        <v>997</v>
      </c>
      <c r="T265" s="7"/>
      <c r="U265" s="7">
        <v>2</v>
      </c>
      <c r="V265" s="7">
        <v>2</v>
      </c>
      <c r="W265" s="1">
        <v>0.1</v>
      </c>
      <c r="X265" s="7"/>
      <c r="Y265" s="1">
        <f t="shared" si="10"/>
        <v>0</v>
      </c>
      <c r="Z265" s="7"/>
      <c r="AA265" s="7"/>
      <c r="AB265" s="7">
        <v>5</v>
      </c>
      <c r="AC265" s="7">
        <v>5</v>
      </c>
      <c r="AD265" s="1">
        <v>0.1</v>
      </c>
      <c r="AE265" s="7">
        <v>5</v>
      </c>
      <c r="AF265" s="7">
        <v>5</v>
      </c>
      <c r="AG265" s="1"/>
      <c r="AH265" s="7">
        <v>15</v>
      </c>
      <c r="AI265" s="7">
        <v>115</v>
      </c>
      <c r="AJ265" s="1">
        <v>0.15</v>
      </c>
      <c r="AK265" s="6"/>
      <c r="AL265" s="6"/>
      <c r="AM265" s="6"/>
      <c r="AN265" s="7" t="e">
        <f t="shared" si="11"/>
        <v>#DIV/0!</v>
      </c>
      <c r="AO265" s="6"/>
      <c r="AP265" s="6"/>
      <c r="AQ265" s="6"/>
      <c r="AR265" s="6"/>
      <c r="AS265" s="6"/>
      <c r="AT265" s="179"/>
    </row>
    <row r="266" spans="2:46" ht="48" hidden="1">
      <c r="B266" s="46"/>
      <c r="C266" s="89"/>
      <c r="D266" s="49"/>
      <c r="E266" s="39"/>
      <c r="F266" s="49"/>
      <c r="G266" s="52"/>
      <c r="H266" s="91"/>
      <c r="I266" s="92"/>
      <c r="J266" s="93"/>
      <c r="K266" s="93"/>
      <c r="L266" s="43"/>
      <c r="M266" s="49"/>
      <c r="N266" s="43"/>
      <c r="O266" s="18" t="s">
        <v>649</v>
      </c>
      <c r="P266" s="5" t="s">
        <v>650</v>
      </c>
      <c r="Q266" s="8">
        <v>0</v>
      </c>
      <c r="R266" s="8">
        <v>1</v>
      </c>
      <c r="S266" s="7" t="s">
        <v>998</v>
      </c>
      <c r="T266" s="8"/>
      <c r="U266" s="8">
        <v>1</v>
      </c>
      <c r="V266" s="8">
        <v>1</v>
      </c>
      <c r="W266" s="1">
        <v>0.3</v>
      </c>
      <c r="X266" s="8"/>
      <c r="Y266" s="1">
        <f t="shared" si="10"/>
        <v>0</v>
      </c>
      <c r="Z266" s="8"/>
      <c r="AA266" s="8"/>
      <c r="AB266" s="7">
        <v>0</v>
      </c>
      <c r="AC266" s="7">
        <v>0</v>
      </c>
      <c r="AD266" s="1"/>
      <c r="AE266" s="7">
        <v>0</v>
      </c>
      <c r="AF266" s="7">
        <v>0</v>
      </c>
      <c r="AG266" s="1"/>
      <c r="AH266" s="8">
        <v>1</v>
      </c>
      <c r="AI266" s="8">
        <v>1</v>
      </c>
      <c r="AJ266" s="1">
        <v>0.3</v>
      </c>
      <c r="AK266" s="6"/>
      <c r="AL266" s="6"/>
      <c r="AM266" s="6"/>
      <c r="AN266" s="7" t="e">
        <f t="shared" si="11"/>
        <v>#DIV/0!</v>
      </c>
      <c r="AO266" s="6"/>
      <c r="AP266" s="6"/>
      <c r="AQ266" s="6"/>
      <c r="AR266" s="6"/>
      <c r="AS266" s="6"/>
      <c r="AT266" s="179"/>
    </row>
    <row r="267" spans="2:46" ht="60" hidden="1">
      <c r="B267" s="46"/>
      <c r="C267" s="89"/>
      <c r="D267" s="49"/>
      <c r="E267" s="39"/>
      <c r="F267" s="48"/>
      <c r="G267" s="53"/>
      <c r="H267" s="91"/>
      <c r="I267" s="92"/>
      <c r="J267" s="93"/>
      <c r="K267" s="93"/>
      <c r="L267" s="44"/>
      <c r="M267" s="48"/>
      <c r="N267" s="44"/>
      <c r="O267" s="18" t="s">
        <v>736</v>
      </c>
      <c r="P267" s="5" t="s">
        <v>331</v>
      </c>
      <c r="Q267" s="9">
        <v>0</v>
      </c>
      <c r="R267" s="9">
        <v>3</v>
      </c>
      <c r="S267" s="7" t="s">
        <v>999</v>
      </c>
      <c r="T267" s="9"/>
      <c r="U267" s="9">
        <v>1</v>
      </c>
      <c r="V267" s="9">
        <v>1</v>
      </c>
      <c r="W267" s="1">
        <v>0.15</v>
      </c>
      <c r="X267" s="9"/>
      <c r="Y267" s="1">
        <f t="shared" si="10"/>
        <v>0</v>
      </c>
      <c r="Z267" s="9"/>
      <c r="AA267" s="9"/>
      <c r="AB267" s="9">
        <v>1</v>
      </c>
      <c r="AC267" s="4">
        <v>1</v>
      </c>
      <c r="AD267" s="1">
        <v>0.3</v>
      </c>
      <c r="AE267" s="9">
        <v>1</v>
      </c>
      <c r="AF267" s="4">
        <v>1</v>
      </c>
      <c r="AG267" s="1"/>
      <c r="AH267" s="9">
        <v>1</v>
      </c>
      <c r="AI267" s="4">
        <v>1</v>
      </c>
      <c r="AJ267" s="1">
        <v>0.25</v>
      </c>
      <c r="AK267" s="6"/>
      <c r="AL267" s="6"/>
      <c r="AM267" s="6"/>
      <c r="AN267" s="7" t="e">
        <f t="shared" si="11"/>
        <v>#DIV/0!</v>
      </c>
      <c r="AO267" s="6"/>
      <c r="AP267" s="6"/>
      <c r="AQ267" s="6"/>
      <c r="AR267" s="6"/>
      <c r="AS267" s="6"/>
      <c r="AT267" s="179"/>
    </row>
    <row r="268" spans="2:46" ht="132" customHeight="1" hidden="1">
      <c r="B268" s="46"/>
      <c r="C268" s="89"/>
      <c r="D268" s="49"/>
      <c r="E268" s="39"/>
      <c r="F268" s="47" t="s">
        <v>711</v>
      </c>
      <c r="G268" s="51">
        <v>0.3</v>
      </c>
      <c r="H268" s="91" t="s">
        <v>358</v>
      </c>
      <c r="I268" s="91" t="s">
        <v>359</v>
      </c>
      <c r="J268" s="93">
        <v>1500</v>
      </c>
      <c r="K268" s="93">
        <v>3907</v>
      </c>
      <c r="L268" s="42">
        <v>1</v>
      </c>
      <c r="M268" s="47" t="s">
        <v>112</v>
      </c>
      <c r="N268" s="42">
        <v>1</v>
      </c>
      <c r="O268" s="18" t="s">
        <v>730</v>
      </c>
      <c r="P268" s="18" t="s">
        <v>363</v>
      </c>
      <c r="Q268" s="7">
        <v>0</v>
      </c>
      <c r="R268" s="7">
        <v>1</v>
      </c>
      <c r="S268" s="7" t="s">
        <v>1000</v>
      </c>
      <c r="T268" s="7"/>
      <c r="U268" s="7">
        <v>1</v>
      </c>
      <c r="V268" s="7">
        <v>1</v>
      </c>
      <c r="W268" s="1">
        <v>0.3</v>
      </c>
      <c r="X268" s="7"/>
      <c r="Y268" s="1">
        <f t="shared" si="10"/>
        <v>0</v>
      </c>
      <c r="Z268" s="7"/>
      <c r="AA268" s="7"/>
      <c r="AB268" s="7">
        <v>0</v>
      </c>
      <c r="AC268" s="7">
        <v>0</v>
      </c>
      <c r="AD268" s="1"/>
      <c r="AE268" s="7">
        <v>0</v>
      </c>
      <c r="AF268" s="7">
        <v>0</v>
      </c>
      <c r="AG268" s="1">
        <v>0</v>
      </c>
      <c r="AH268" s="7">
        <v>0</v>
      </c>
      <c r="AI268" s="7">
        <v>0</v>
      </c>
      <c r="AJ268" s="1">
        <v>0</v>
      </c>
      <c r="AK268" s="6">
        <v>157077</v>
      </c>
      <c r="AL268" s="6"/>
      <c r="AM268" s="6"/>
      <c r="AN268" s="7" t="e">
        <f t="shared" si="11"/>
        <v>#DIV/0!</v>
      </c>
      <c r="AO268" s="6">
        <v>205600</v>
      </c>
      <c r="AP268" s="6"/>
      <c r="AQ268" s="6">
        <v>268890</v>
      </c>
      <c r="AR268" s="6"/>
      <c r="AS268" s="6">
        <v>744064</v>
      </c>
      <c r="AT268" s="179"/>
    </row>
    <row r="269" spans="2:46" ht="48" hidden="1">
      <c r="B269" s="46"/>
      <c r="C269" s="89"/>
      <c r="D269" s="49"/>
      <c r="E269" s="39"/>
      <c r="F269" s="49"/>
      <c r="G269" s="52"/>
      <c r="H269" s="91"/>
      <c r="I269" s="91"/>
      <c r="J269" s="93"/>
      <c r="K269" s="93"/>
      <c r="L269" s="43"/>
      <c r="M269" s="49"/>
      <c r="N269" s="43"/>
      <c r="O269" s="18" t="s">
        <v>360</v>
      </c>
      <c r="P269" s="18" t="s">
        <v>364</v>
      </c>
      <c r="Q269" s="7">
        <v>1</v>
      </c>
      <c r="R269" s="7">
        <v>11</v>
      </c>
      <c r="S269" s="7" t="s">
        <v>1001</v>
      </c>
      <c r="T269" s="7"/>
      <c r="U269" s="7">
        <v>2</v>
      </c>
      <c r="V269" s="7">
        <v>2</v>
      </c>
      <c r="W269" s="1">
        <v>0.5</v>
      </c>
      <c r="X269" s="7"/>
      <c r="Y269" s="1">
        <f t="shared" si="10"/>
        <v>0</v>
      </c>
      <c r="Z269" s="7"/>
      <c r="AA269" s="7"/>
      <c r="AB269" s="7">
        <v>3</v>
      </c>
      <c r="AC269" s="7">
        <v>3</v>
      </c>
      <c r="AD269" s="1">
        <v>0.5</v>
      </c>
      <c r="AE269" s="7">
        <v>3</v>
      </c>
      <c r="AF269" s="7">
        <v>3</v>
      </c>
      <c r="AG269" s="1">
        <v>0.5</v>
      </c>
      <c r="AH269" s="7">
        <v>3</v>
      </c>
      <c r="AI269" s="7">
        <v>3</v>
      </c>
      <c r="AJ269" s="1">
        <v>0.5</v>
      </c>
      <c r="AK269" s="6"/>
      <c r="AL269" s="6"/>
      <c r="AM269" s="6"/>
      <c r="AN269" s="7" t="e">
        <f t="shared" si="11"/>
        <v>#DIV/0!</v>
      </c>
      <c r="AO269" s="6"/>
      <c r="AP269" s="6"/>
      <c r="AQ269" s="6"/>
      <c r="AR269" s="6"/>
      <c r="AS269" s="6"/>
      <c r="AT269" s="179"/>
    </row>
    <row r="270" spans="2:46" ht="48" customHeight="1" hidden="1">
      <c r="B270" s="46" t="s">
        <v>16</v>
      </c>
      <c r="C270" s="89"/>
      <c r="D270" s="49"/>
      <c r="E270" s="39"/>
      <c r="F270" s="49"/>
      <c r="G270" s="52"/>
      <c r="H270" s="50"/>
      <c r="I270" s="50"/>
      <c r="J270" s="50"/>
      <c r="K270" s="50"/>
      <c r="L270" s="43"/>
      <c r="M270" s="49"/>
      <c r="N270" s="43"/>
      <c r="O270" s="18" t="s">
        <v>361</v>
      </c>
      <c r="P270" s="18" t="s">
        <v>198</v>
      </c>
      <c r="Q270" s="7">
        <v>0</v>
      </c>
      <c r="R270" s="7">
        <v>17</v>
      </c>
      <c r="S270" s="7" t="s">
        <v>1002</v>
      </c>
      <c r="T270" s="7"/>
      <c r="U270" s="7">
        <v>1</v>
      </c>
      <c r="V270" s="7">
        <v>1</v>
      </c>
      <c r="W270" s="1">
        <v>0.2</v>
      </c>
      <c r="X270" s="7"/>
      <c r="Y270" s="1">
        <f t="shared" si="10"/>
        <v>0</v>
      </c>
      <c r="Z270" s="7"/>
      <c r="AA270" s="7"/>
      <c r="AB270" s="7">
        <v>4</v>
      </c>
      <c r="AC270" s="7">
        <v>3</v>
      </c>
      <c r="AD270" s="1">
        <v>0.2</v>
      </c>
      <c r="AE270" s="7">
        <v>9</v>
      </c>
      <c r="AF270" s="7">
        <v>5</v>
      </c>
      <c r="AG270" s="1">
        <v>0.3</v>
      </c>
      <c r="AH270" s="7">
        <v>17</v>
      </c>
      <c r="AI270" s="7">
        <v>6</v>
      </c>
      <c r="AJ270" s="1">
        <v>0.3</v>
      </c>
      <c r="AK270" s="6"/>
      <c r="AL270" s="6"/>
      <c r="AM270" s="6"/>
      <c r="AN270" s="7" t="e">
        <f t="shared" si="11"/>
        <v>#DIV/0!</v>
      </c>
      <c r="AO270" s="6"/>
      <c r="AP270" s="6"/>
      <c r="AQ270" s="6"/>
      <c r="AR270" s="6"/>
      <c r="AS270" s="6"/>
      <c r="AT270" s="179"/>
    </row>
    <row r="271" spans="2:46" ht="36" hidden="1">
      <c r="B271" s="46"/>
      <c r="C271" s="89"/>
      <c r="D271" s="49"/>
      <c r="E271" s="39"/>
      <c r="F271" s="49"/>
      <c r="G271" s="52"/>
      <c r="H271" s="50"/>
      <c r="I271" s="50"/>
      <c r="J271" s="50"/>
      <c r="K271" s="50"/>
      <c r="L271" s="43"/>
      <c r="M271" s="49"/>
      <c r="N271" s="43"/>
      <c r="O271" s="18" t="s">
        <v>362</v>
      </c>
      <c r="P271" s="18" t="s">
        <v>113</v>
      </c>
      <c r="Q271" s="7">
        <v>0</v>
      </c>
      <c r="R271" s="7">
        <v>3</v>
      </c>
      <c r="S271" s="7" t="s">
        <v>1003</v>
      </c>
      <c r="T271" s="7"/>
      <c r="U271" s="7">
        <v>0</v>
      </c>
      <c r="V271" s="7">
        <v>0</v>
      </c>
      <c r="W271" s="1">
        <v>0</v>
      </c>
      <c r="X271" s="7"/>
      <c r="Y271" s="1" t="e">
        <f t="shared" si="10"/>
        <v>#DIV/0!</v>
      </c>
      <c r="Z271" s="7"/>
      <c r="AA271" s="7"/>
      <c r="AB271" s="7">
        <v>1</v>
      </c>
      <c r="AC271" s="7">
        <v>1</v>
      </c>
      <c r="AD271" s="1">
        <v>0.15</v>
      </c>
      <c r="AE271" s="7">
        <v>2</v>
      </c>
      <c r="AF271" s="7">
        <v>1</v>
      </c>
      <c r="AG271" s="1">
        <v>0.2</v>
      </c>
      <c r="AH271" s="7">
        <v>3</v>
      </c>
      <c r="AI271" s="7">
        <v>1</v>
      </c>
      <c r="AJ271" s="1">
        <v>0.2</v>
      </c>
      <c r="AK271" s="6"/>
      <c r="AL271" s="6"/>
      <c r="AM271" s="6"/>
      <c r="AN271" s="7" t="e">
        <f t="shared" si="11"/>
        <v>#DIV/0!</v>
      </c>
      <c r="AO271" s="6"/>
      <c r="AP271" s="6"/>
      <c r="AQ271" s="6"/>
      <c r="AR271" s="6"/>
      <c r="AS271" s="6"/>
      <c r="AT271" s="179"/>
    </row>
    <row r="272" spans="2:46" ht="48" hidden="1">
      <c r="B272" s="46"/>
      <c r="C272" s="89"/>
      <c r="D272" s="49"/>
      <c r="E272" s="39"/>
      <c r="F272" s="48"/>
      <c r="G272" s="53"/>
      <c r="H272" s="50"/>
      <c r="I272" s="50"/>
      <c r="J272" s="50"/>
      <c r="K272" s="50"/>
      <c r="L272" s="44"/>
      <c r="M272" s="48"/>
      <c r="N272" s="44"/>
      <c r="O272" s="18" t="s">
        <v>728</v>
      </c>
      <c r="P272" s="18" t="s">
        <v>729</v>
      </c>
      <c r="Q272" s="7">
        <v>0</v>
      </c>
      <c r="R272" s="7">
        <v>1</v>
      </c>
      <c r="S272" s="7" t="s">
        <v>1004</v>
      </c>
      <c r="T272" s="7"/>
      <c r="U272" s="7">
        <v>0</v>
      </c>
      <c r="V272" s="7">
        <v>0</v>
      </c>
      <c r="W272" s="1">
        <v>0</v>
      </c>
      <c r="X272" s="7"/>
      <c r="Y272" s="1" t="e">
        <f t="shared" si="10"/>
        <v>#DIV/0!</v>
      </c>
      <c r="Z272" s="7"/>
      <c r="AA272" s="7"/>
      <c r="AB272" s="7">
        <v>1</v>
      </c>
      <c r="AC272" s="7">
        <v>1</v>
      </c>
      <c r="AD272" s="1">
        <v>0.15</v>
      </c>
      <c r="AE272" s="7">
        <v>0</v>
      </c>
      <c r="AF272" s="7">
        <v>0</v>
      </c>
      <c r="AG272" s="1">
        <v>0</v>
      </c>
      <c r="AH272" s="7">
        <v>0</v>
      </c>
      <c r="AI272" s="7">
        <v>0</v>
      </c>
      <c r="AJ272" s="1">
        <v>0</v>
      </c>
      <c r="AK272" s="6"/>
      <c r="AL272" s="6"/>
      <c r="AM272" s="6"/>
      <c r="AN272" s="7" t="e">
        <f t="shared" si="11"/>
        <v>#DIV/0!</v>
      </c>
      <c r="AO272" s="6"/>
      <c r="AP272" s="6"/>
      <c r="AQ272" s="6"/>
      <c r="AR272" s="6"/>
      <c r="AS272" s="6"/>
      <c r="AT272" s="179"/>
    </row>
    <row r="273" spans="2:46" ht="96" customHeight="1" hidden="1">
      <c r="B273" s="46"/>
      <c r="C273" s="89"/>
      <c r="D273" s="49"/>
      <c r="E273" s="39"/>
      <c r="F273" s="46" t="s">
        <v>712</v>
      </c>
      <c r="G273" s="90">
        <v>0.3</v>
      </c>
      <c r="H273" s="91" t="s">
        <v>651</v>
      </c>
      <c r="I273" s="142" t="s">
        <v>652</v>
      </c>
      <c r="J273" s="45">
        <v>0</v>
      </c>
      <c r="K273" s="45">
        <v>1</v>
      </c>
      <c r="L273" s="45">
        <v>1</v>
      </c>
      <c r="M273" s="46" t="s">
        <v>114</v>
      </c>
      <c r="N273" s="45">
        <v>1</v>
      </c>
      <c r="O273" s="18" t="s">
        <v>365</v>
      </c>
      <c r="P273" s="18" t="s">
        <v>115</v>
      </c>
      <c r="Q273" s="7">
        <v>0</v>
      </c>
      <c r="R273" s="7">
        <v>4</v>
      </c>
      <c r="S273" s="7" t="s">
        <v>1005</v>
      </c>
      <c r="T273" s="7"/>
      <c r="U273" s="7">
        <v>1</v>
      </c>
      <c r="V273" s="7">
        <v>1</v>
      </c>
      <c r="W273" s="1">
        <v>0.4</v>
      </c>
      <c r="X273" s="7"/>
      <c r="Y273" s="1">
        <f t="shared" si="10"/>
        <v>0</v>
      </c>
      <c r="Z273" s="7"/>
      <c r="AA273" s="7"/>
      <c r="AB273" s="7">
        <v>2</v>
      </c>
      <c r="AC273" s="4">
        <v>1</v>
      </c>
      <c r="AD273" s="1">
        <v>0.4</v>
      </c>
      <c r="AE273" s="7">
        <v>3</v>
      </c>
      <c r="AF273" s="4">
        <v>1</v>
      </c>
      <c r="AG273" s="1">
        <v>0.3</v>
      </c>
      <c r="AH273" s="7">
        <v>4</v>
      </c>
      <c r="AI273" s="4">
        <v>1</v>
      </c>
      <c r="AJ273" s="1">
        <v>0.3</v>
      </c>
      <c r="AK273" s="6">
        <v>520000</v>
      </c>
      <c r="AL273" s="6"/>
      <c r="AM273" s="6"/>
      <c r="AN273" s="7" t="e">
        <f t="shared" si="11"/>
        <v>#DIV/0!</v>
      </c>
      <c r="AO273" s="6">
        <v>1033450</v>
      </c>
      <c r="AP273" s="6"/>
      <c r="AQ273" s="6">
        <v>1566800</v>
      </c>
      <c r="AR273" s="6"/>
      <c r="AS273" s="6">
        <v>16595600</v>
      </c>
      <c r="AT273" s="179"/>
    </row>
    <row r="274" spans="2:46" ht="48" hidden="1">
      <c r="B274" s="46"/>
      <c r="C274" s="89"/>
      <c r="D274" s="49"/>
      <c r="E274" s="39"/>
      <c r="F274" s="46"/>
      <c r="G274" s="90"/>
      <c r="H274" s="91"/>
      <c r="I274" s="142"/>
      <c r="J274" s="45"/>
      <c r="K274" s="45"/>
      <c r="L274" s="45"/>
      <c r="M274" s="46"/>
      <c r="N274" s="45"/>
      <c r="O274" s="18" t="s">
        <v>656</v>
      </c>
      <c r="P274" s="18" t="s">
        <v>657</v>
      </c>
      <c r="Q274" s="18">
        <v>0</v>
      </c>
      <c r="R274" s="18">
        <v>1</v>
      </c>
      <c r="S274" s="7" t="s">
        <v>1006</v>
      </c>
      <c r="T274" s="18"/>
      <c r="U274" s="18">
        <v>0</v>
      </c>
      <c r="V274" s="18">
        <v>0</v>
      </c>
      <c r="W274" s="27">
        <v>0</v>
      </c>
      <c r="X274" s="18"/>
      <c r="Y274" s="1" t="e">
        <f>+X274/V274*100</f>
        <v>#DIV/0!</v>
      </c>
      <c r="Z274" s="18"/>
      <c r="AA274" s="18"/>
      <c r="AB274" s="18">
        <v>0</v>
      </c>
      <c r="AC274" s="18">
        <v>0</v>
      </c>
      <c r="AD274" s="27">
        <v>0</v>
      </c>
      <c r="AE274" s="18">
        <v>1</v>
      </c>
      <c r="AF274" s="4">
        <v>1</v>
      </c>
      <c r="AG274" s="27">
        <v>0.4</v>
      </c>
      <c r="AH274" s="18">
        <v>0</v>
      </c>
      <c r="AI274" s="18">
        <v>0</v>
      </c>
      <c r="AJ274" s="27">
        <v>0</v>
      </c>
      <c r="AK274" s="6"/>
      <c r="AL274" s="6"/>
      <c r="AM274" s="6"/>
      <c r="AN274" s="7" t="e">
        <f t="shared" si="11"/>
        <v>#DIV/0!</v>
      </c>
      <c r="AO274" s="6"/>
      <c r="AP274" s="6"/>
      <c r="AQ274" s="6"/>
      <c r="AR274" s="6"/>
      <c r="AS274" s="6"/>
      <c r="AT274" s="179"/>
    </row>
    <row r="275" spans="2:46" ht="24" hidden="1">
      <c r="B275" s="46"/>
      <c r="C275" s="89"/>
      <c r="D275" s="49"/>
      <c r="E275" s="39"/>
      <c r="F275" s="46"/>
      <c r="G275" s="90"/>
      <c r="H275" s="91"/>
      <c r="I275" s="142"/>
      <c r="J275" s="45"/>
      <c r="K275" s="45"/>
      <c r="L275" s="45"/>
      <c r="M275" s="46"/>
      <c r="N275" s="45"/>
      <c r="O275" s="18" t="s">
        <v>366</v>
      </c>
      <c r="P275" s="18" t="s">
        <v>116</v>
      </c>
      <c r="Q275" s="7">
        <v>0</v>
      </c>
      <c r="R275" s="7">
        <v>1</v>
      </c>
      <c r="S275" s="7" t="s">
        <v>1007</v>
      </c>
      <c r="T275" s="7"/>
      <c r="U275" s="7">
        <v>0</v>
      </c>
      <c r="V275" s="7">
        <v>0</v>
      </c>
      <c r="W275" s="1">
        <v>0</v>
      </c>
      <c r="X275" s="7"/>
      <c r="Y275" s="1" t="e">
        <f>+X275/V275*100</f>
        <v>#DIV/0!</v>
      </c>
      <c r="Z275" s="7"/>
      <c r="AA275" s="7"/>
      <c r="AB275" s="7">
        <v>0</v>
      </c>
      <c r="AC275" s="4">
        <v>0</v>
      </c>
      <c r="AD275" s="1">
        <v>0</v>
      </c>
      <c r="AE275" s="7">
        <v>0</v>
      </c>
      <c r="AF275" s="7">
        <v>0</v>
      </c>
      <c r="AG275" s="1">
        <v>0</v>
      </c>
      <c r="AH275" s="7">
        <v>1</v>
      </c>
      <c r="AI275" s="7">
        <v>1</v>
      </c>
      <c r="AJ275" s="1">
        <v>0.3</v>
      </c>
      <c r="AK275" s="6"/>
      <c r="AL275" s="6"/>
      <c r="AM275" s="6"/>
      <c r="AN275" s="7" t="e">
        <f t="shared" si="11"/>
        <v>#DIV/0!</v>
      </c>
      <c r="AO275" s="6"/>
      <c r="AP275" s="6"/>
      <c r="AQ275" s="6"/>
      <c r="AR275" s="6"/>
      <c r="AS275" s="6"/>
      <c r="AT275" s="179"/>
    </row>
    <row r="276" spans="2:46" ht="36" hidden="1">
      <c r="B276" s="46"/>
      <c r="C276" s="89"/>
      <c r="D276" s="48"/>
      <c r="E276" s="40"/>
      <c r="F276" s="46"/>
      <c r="G276" s="90"/>
      <c r="H276" s="91"/>
      <c r="I276" s="142"/>
      <c r="J276" s="45"/>
      <c r="K276" s="45"/>
      <c r="L276" s="45"/>
      <c r="M276" s="46"/>
      <c r="N276" s="45"/>
      <c r="O276" s="5" t="s">
        <v>367</v>
      </c>
      <c r="P276" s="5" t="s">
        <v>117</v>
      </c>
      <c r="Q276" s="7">
        <v>4</v>
      </c>
      <c r="R276" s="7">
        <v>11</v>
      </c>
      <c r="S276" s="7" t="s">
        <v>1008</v>
      </c>
      <c r="T276" s="7"/>
      <c r="U276" s="7">
        <v>4</v>
      </c>
      <c r="V276" s="7">
        <v>4</v>
      </c>
      <c r="W276" s="1">
        <v>0.6</v>
      </c>
      <c r="X276" s="7"/>
      <c r="Y276" s="1">
        <f>+X276/V276*100</f>
        <v>0</v>
      </c>
      <c r="Z276" s="7"/>
      <c r="AA276" s="7"/>
      <c r="AB276" s="7">
        <v>4</v>
      </c>
      <c r="AC276" s="7">
        <v>4</v>
      </c>
      <c r="AD276" s="1">
        <v>0.6</v>
      </c>
      <c r="AE276" s="7">
        <v>9</v>
      </c>
      <c r="AF276" s="7">
        <v>9</v>
      </c>
      <c r="AG276" s="1">
        <v>0.3</v>
      </c>
      <c r="AH276" s="7">
        <v>11</v>
      </c>
      <c r="AI276" s="7">
        <v>11</v>
      </c>
      <c r="AJ276" s="1">
        <v>0.4</v>
      </c>
      <c r="AK276" s="6"/>
      <c r="AL276" s="6"/>
      <c r="AM276" s="6"/>
      <c r="AN276" s="7" t="e">
        <f t="shared" si="11"/>
        <v>#DIV/0!</v>
      </c>
      <c r="AO276" s="6"/>
      <c r="AP276" s="6"/>
      <c r="AQ276" s="6"/>
      <c r="AR276" s="6"/>
      <c r="AS276" s="6"/>
      <c r="AT276" s="179"/>
    </row>
    <row r="277" spans="2:46" ht="12">
      <c r="B277" s="32"/>
      <c r="C277" s="32"/>
      <c r="D277" s="10"/>
      <c r="E277" s="71"/>
      <c r="F277" s="10"/>
      <c r="G277" s="72"/>
      <c r="H277" s="4"/>
      <c r="I277" s="71"/>
      <c r="J277" s="141"/>
      <c r="K277" s="141"/>
      <c r="L277" s="73"/>
      <c r="M277" s="10"/>
      <c r="N277" s="11"/>
      <c r="O277" s="18"/>
      <c r="P277" s="5"/>
      <c r="Q277" s="7"/>
      <c r="R277" s="7"/>
      <c r="S277" s="7"/>
      <c r="T277" s="7"/>
      <c r="U277" s="7"/>
      <c r="V277" s="7"/>
      <c r="W277" s="7"/>
      <c r="X277" s="7"/>
      <c r="Y277" s="7"/>
      <c r="Z277" s="7"/>
      <c r="AA277" s="7"/>
      <c r="AB277" s="7"/>
      <c r="AC277" s="7"/>
      <c r="AD277" s="7"/>
      <c r="AE277" s="7"/>
      <c r="AF277" s="7"/>
      <c r="AG277" s="7"/>
      <c r="AH277" s="7"/>
      <c r="AI277" s="7"/>
      <c r="AJ277" s="7"/>
      <c r="AK277" s="6"/>
      <c r="AL277" s="7"/>
      <c r="AM277" s="7"/>
      <c r="AN277" s="7"/>
      <c r="AO277" s="6"/>
      <c r="AP277" s="7"/>
      <c r="AQ277" s="6"/>
      <c r="AR277" s="7"/>
      <c r="AS277" s="6"/>
      <c r="AT277" s="32"/>
    </row>
    <row r="278" spans="10:35" ht="12">
      <c r="J278" s="30"/>
      <c r="K278" s="30"/>
      <c r="L278" s="184"/>
      <c r="Q278" s="30"/>
      <c r="R278" s="30"/>
      <c r="S278" s="30"/>
      <c r="T278" s="30"/>
      <c r="U278" s="30"/>
      <c r="V278" s="30"/>
      <c r="X278" s="30"/>
      <c r="Y278" s="30"/>
      <c r="Z278" s="30"/>
      <c r="AA278" s="30"/>
      <c r="AB278" s="30"/>
      <c r="AC278" s="30"/>
      <c r="AE278" s="30"/>
      <c r="AF278" s="30"/>
      <c r="AH278" s="30"/>
      <c r="AI278" s="30"/>
    </row>
    <row r="279" spans="10:35" ht="12">
      <c r="J279" s="30"/>
      <c r="K279" s="30"/>
      <c r="L279" s="184"/>
      <c r="Q279" s="30"/>
      <c r="R279" s="30"/>
      <c r="S279" s="30"/>
      <c r="T279" s="30"/>
      <c r="U279" s="30"/>
      <c r="V279" s="30"/>
      <c r="X279" s="30"/>
      <c r="Y279" s="30"/>
      <c r="Z279" s="30"/>
      <c r="AA279" s="30"/>
      <c r="AB279" s="30"/>
      <c r="AC279" s="30"/>
      <c r="AE279" s="30"/>
      <c r="AF279" s="30"/>
      <c r="AH279" s="30"/>
      <c r="AI279" s="30"/>
    </row>
    <row r="280" spans="10:35" ht="12">
      <c r="J280" s="30"/>
      <c r="K280" s="30"/>
      <c r="L280" s="184"/>
      <c r="Q280" s="30"/>
      <c r="R280" s="30"/>
      <c r="S280" s="30"/>
      <c r="T280" s="30"/>
      <c r="U280" s="30"/>
      <c r="V280" s="30"/>
      <c r="X280" s="30"/>
      <c r="Y280" s="30"/>
      <c r="Z280" s="30"/>
      <c r="AA280" s="30"/>
      <c r="AB280" s="30"/>
      <c r="AC280" s="30"/>
      <c r="AE280" s="30"/>
      <c r="AF280" s="30"/>
      <c r="AH280" s="30"/>
      <c r="AI280" s="30"/>
    </row>
    <row r="281" spans="10:35" ht="12">
      <c r="J281" s="30"/>
      <c r="K281" s="30"/>
      <c r="L281" s="184"/>
      <c r="Q281" s="30"/>
      <c r="R281" s="30"/>
      <c r="S281" s="30"/>
      <c r="T281" s="30"/>
      <c r="U281" s="30"/>
      <c r="V281" s="30"/>
      <c r="X281" s="30"/>
      <c r="Y281" s="30"/>
      <c r="Z281" s="30"/>
      <c r="AA281" s="30"/>
      <c r="AB281" s="30"/>
      <c r="AC281" s="30"/>
      <c r="AE281" s="30"/>
      <c r="AF281" s="30"/>
      <c r="AH281" s="30"/>
      <c r="AI281" s="30"/>
    </row>
    <row r="282" spans="10:35" ht="12">
      <c r="J282" s="30"/>
      <c r="K282" s="30"/>
      <c r="L282" s="184"/>
      <c r="Q282" s="30"/>
      <c r="R282" s="30"/>
      <c r="S282" s="30"/>
      <c r="T282" s="30"/>
      <c r="U282" s="30"/>
      <c r="V282" s="30"/>
      <c r="X282" s="30"/>
      <c r="Y282" s="30"/>
      <c r="Z282" s="30"/>
      <c r="AA282" s="30"/>
      <c r="AB282" s="30"/>
      <c r="AC282" s="30"/>
      <c r="AE282" s="30"/>
      <c r="AF282" s="30"/>
      <c r="AH282" s="30"/>
      <c r="AI282" s="30"/>
    </row>
    <row r="283" spans="10:35" ht="12">
      <c r="J283" s="30"/>
      <c r="K283" s="30"/>
      <c r="L283" s="184"/>
      <c r="Q283" s="30"/>
      <c r="R283" s="30"/>
      <c r="S283" s="30"/>
      <c r="T283" s="30"/>
      <c r="U283" s="30"/>
      <c r="V283" s="30"/>
      <c r="X283" s="30"/>
      <c r="Y283" s="30"/>
      <c r="Z283" s="30"/>
      <c r="AA283" s="30"/>
      <c r="AB283" s="30"/>
      <c r="AC283" s="30"/>
      <c r="AE283" s="30"/>
      <c r="AF283" s="30"/>
      <c r="AH283" s="30"/>
      <c r="AI283" s="30"/>
    </row>
    <row r="284" spans="10:35" ht="12">
      <c r="J284" s="30"/>
      <c r="K284" s="30"/>
      <c r="L284" s="184"/>
      <c r="Q284" s="30"/>
      <c r="R284" s="30"/>
      <c r="S284" s="30"/>
      <c r="T284" s="30"/>
      <c r="U284" s="30"/>
      <c r="V284" s="30"/>
      <c r="X284" s="30"/>
      <c r="Y284" s="30"/>
      <c r="Z284" s="30"/>
      <c r="AA284" s="30"/>
      <c r="AB284" s="30"/>
      <c r="AC284" s="30"/>
      <c r="AE284" s="30"/>
      <c r="AF284" s="30"/>
      <c r="AH284" s="30"/>
      <c r="AI284" s="30"/>
    </row>
    <row r="285" spans="10:35" ht="12">
      <c r="J285" s="30"/>
      <c r="K285" s="30"/>
      <c r="L285" s="184"/>
      <c r="Q285" s="30"/>
      <c r="R285" s="30"/>
      <c r="S285" s="30"/>
      <c r="T285" s="30"/>
      <c r="U285" s="30"/>
      <c r="V285" s="30"/>
      <c r="X285" s="30"/>
      <c r="Y285" s="30"/>
      <c r="Z285" s="30"/>
      <c r="AA285" s="30"/>
      <c r="AB285" s="30"/>
      <c r="AC285" s="30"/>
      <c r="AE285" s="30"/>
      <c r="AF285" s="30"/>
      <c r="AH285" s="30"/>
      <c r="AI285" s="30"/>
    </row>
    <row r="286" spans="10:35" ht="12">
      <c r="J286" s="30"/>
      <c r="K286" s="30"/>
      <c r="L286" s="184"/>
      <c r="Q286" s="30"/>
      <c r="R286" s="30"/>
      <c r="S286" s="30"/>
      <c r="T286" s="30"/>
      <c r="U286" s="30"/>
      <c r="V286" s="30"/>
      <c r="X286" s="30"/>
      <c r="Y286" s="30"/>
      <c r="Z286" s="30"/>
      <c r="AA286" s="30"/>
      <c r="AB286" s="30"/>
      <c r="AC286" s="30"/>
      <c r="AE286" s="30"/>
      <c r="AF286" s="30"/>
      <c r="AH286" s="30"/>
      <c r="AI286" s="30"/>
    </row>
    <row r="287" spans="10:35" ht="12">
      <c r="J287" s="30"/>
      <c r="K287" s="30"/>
      <c r="L287" s="184"/>
      <c r="Q287" s="30"/>
      <c r="R287" s="30"/>
      <c r="S287" s="30"/>
      <c r="T287" s="30"/>
      <c r="U287" s="30"/>
      <c r="V287" s="30"/>
      <c r="X287" s="30"/>
      <c r="Y287" s="30"/>
      <c r="Z287" s="30"/>
      <c r="AA287" s="30"/>
      <c r="AB287" s="30"/>
      <c r="AC287" s="30"/>
      <c r="AE287" s="30"/>
      <c r="AF287" s="30"/>
      <c r="AH287" s="30"/>
      <c r="AI287" s="30"/>
    </row>
    <row r="288" spans="10:35" ht="12">
      <c r="J288" s="30"/>
      <c r="K288" s="30"/>
      <c r="L288" s="184"/>
      <c r="Q288" s="30"/>
      <c r="R288" s="30"/>
      <c r="S288" s="30"/>
      <c r="T288" s="30"/>
      <c r="U288" s="30"/>
      <c r="V288" s="30"/>
      <c r="X288" s="30"/>
      <c r="Y288" s="30"/>
      <c r="Z288" s="30"/>
      <c r="AA288" s="30"/>
      <c r="AB288" s="30"/>
      <c r="AC288" s="30"/>
      <c r="AE288" s="30"/>
      <c r="AF288" s="30"/>
      <c r="AH288" s="30"/>
      <c r="AI288" s="30"/>
    </row>
    <row r="289" spans="10:35" ht="12">
      <c r="J289" s="30"/>
      <c r="K289" s="30"/>
      <c r="L289" s="184"/>
      <c r="Q289" s="30"/>
      <c r="R289" s="30"/>
      <c r="S289" s="30"/>
      <c r="T289" s="30"/>
      <c r="U289" s="30"/>
      <c r="V289" s="30"/>
      <c r="X289" s="30"/>
      <c r="Y289" s="30"/>
      <c r="Z289" s="30"/>
      <c r="AA289" s="30"/>
      <c r="AB289" s="30"/>
      <c r="AC289" s="30"/>
      <c r="AE289" s="30"/>
      <c r="AF289" s="30"/>
      <c r="AH289" s="30"/>
      <c r="AI289" s="30"/>
    </row>
    <row r="290" spans="10:35" ht="12">
      <c r="J290" s="30"/>
      <c r="K290" s="30"/>
      <c r="L290" s="184"/>
      <c r="Q290" s="30"/>
      <c r="R290" s="30"/>
      <c r="S290" s="30"/>
      <c r="T290" s="30"/>
      <c r="U290" s="30"/>
      <c r="V290" s="30"/>
      <c r="X290" s="30"/>
      <c r="Y290" s="30"/>
      <c r="Z290" s="30"/>
      <c r="AA290" s="30"/>
      <c r="AB290" s="30"/>
      <c r="AC290" s="30"/>
      <c r="AE290" s="30"/>
      <c r="AF290" s="30"/>
      <c r="AH290" s="30"/>
      <c r="AI290" s="30"/>
    </row>
    <row r="291" spans="10:35" ht="12">
      <c r="J291" s="30"/>
      <c r="K291" s="30"/>
      <c r="L291" s="184"/>
      <c r="Q291" s="30"/>
      <c r="R291" s="30"/>
      <c r="S291" s="30"/>
      <c r="T291" s="30"/>
      <c r="U291" s="30"/>
      <c r="V291" s="30"/>
      <c r="X291" s="30"/>
      <c r="Y291" s="30"/>
      <c r="Z291" s="30"/>
      <c r="AA291" s="30"/>
      <c r="AB291" s="30"/>
      <c r="AC291" s="30"/>
      <c r="AE291" s="30"/>
      <c r="AF291" s="30"/>
      <c r="AH291" s="30"/>
      <c r="AI291" s="30"/>
    </row>
    <row r="292" spans="10:35" ht="12">
      <c r="J292" s="30"/>
      <c r="K292" s="30"/>
      <c r="L292" s="184"/>
      <c r="Q292" s="30"/>
      <c r="R292" s="30"/>
      <c r="S292" s="30"/>
      <c r="T292" s="30"/>
      <c r="U292" s="30"/>
      <c r="V292" s="30"/>
      <c r="X292" s="30"/>
      <c r="Y292" s="30"/>
      <c r="Z292" s="30"/>
      <c r="AA292" s="30"/>
      <c r="AB292" s="30"/>
      <c r="AC292" s="30"/>
      <c r="AE292" s="30"/>
      <c r="AF292" s="30"/>
      <c r="AH292" s="30"/>
      <c r="AI292" s="30"/>
    </row>
    <row r="293" spans="10:35" ht="12">
      <c r="J293" s="30"/>
      <c r="K293" s="30"/>
      <c r="L293" s="184"/>
      <c r="Q293" s="30"/>
      <c r="R293" s="30"/>
      <c r="S293" s="30"/>
      <c r="T293" s="30"/>
      <c r="U293" s="30"/>
      <c r="V293" s="30"/>
      <c r="X293" s="30"/>
      <c r="Y293" s="30"/>
      <c r="Z293" s="30"/>
      <c r="AA293" s="30"/>
      <c r="AB293" s="30"/>
      <c r="AC293" s="30"/>
      <c r="AE293" s="30"/>
      <c r="AF293" s="30"/>
      <c r="AH293" s="30"/>
      <c r="AI293" s="30"/>
    </row>
    <row r="294" spans="10:35" ht="12">
      <c r="J294" s="30"/>
      <c r="K294" s="30"/>
      <c r="L294" s="184"/>
      <c r="Q294" s="30"/>
      <c r="R294" s="30"/>
      <c r="S294" s="30"/>
      <c r="T294" s="30"/>
      <c r="U294" s="30"/>
      <c r="V294" s="30"/>
      <c r="X294" s="30"/>
      <c r="Y294" s="30"/>
      <c r="Z294" s="30"/>
      <c r="AA294" s="30"/>
      <c r="AB294" s="30"/>
      <c r="AC294" s="30"/>
      <c r="AE294" s="30"/>
      <c r="AF294" s="30"/>
      <c r="AH294" s="30"/>
      <c r="AI294" s="30"/>
    </row>
    <row r="295" spans="10:35" ht="12">
      <c r="J295" s="30"/>
      <c r="K295" s="30"/>
      <c r="L295" s="184"/>
      <c r="Q295" s="30"/>
      <c r="R295" s="30"/>
      <c r="S295" s="30"/>
      <c r="T295" s="30"/>
      <c r="U295" s="30"/>
      <c r="V295" s="30"/>
      <c r="X295" s="30"/>
      <c r="Y295" s="30"/>
      <c r="Z295" s="30"/>
      <c r="AA295" s="30"/>
      <c r="AB295" s="30"/>
      <c r="AC295" s="30"/>
      <c r="AE295" s="30"/>
      <c r="AF295" s="30"/>
      <c r="AH295" s="30"/>
      <c r="AI295" s="30"/>
    </row>
    <row r="296" spans="10:35" ht="12">
      <c r="J296" s="30"/>
      <c r="K296" s="30"/>
      <c r="L296" s="184"/>
      <c r="Q296" s="30"/>
      <c r="R296" s="30"/>
      <c r="S296" s="30"/>
      <c r="T296" s="30"/>
      <c r="U296" s="30"/>
      <c r="V296" s="30"/>
      <c r="X296" s="30"/>
      <c r="Y296" s="30"/>
      <c r="Z296" s="30"/>
      <c r="AA296" s="30"/>
      <c r="AB296" s="30"/>
      <c r="AC296" s="30"/>
      <c r="AE296" s="30"/>
      <c r="AF296" s="30"/>
      <c r="AH296" s="30"/>
      <c r="AI296" s="30"/>
    </row>
    <row r="297" spans="10:35" ht="12">
      <c r="J297" s="30"/>
      <c r="K297" s="30"/>
      <c r="L297" s="184"/>
      <c r="Q297" s="30"/>
      <c r="R297" s="30"/>
      <c r="S297" s="30"/>
      <c r="T297" s="30"/>
      <c r="U297" s="30"/>
      <c r="V297" s="30"/>
      <c r="X297" s="30"/>
      <c r="Y297" s="30"/>
      <c r="Z297" s="30"/>
      <c r="AA297" s="30"/>
      <c r="AB297" s="30"/>
      <c r="AC297" s="30"/>
      <c r="AE297" s="30"/>
      <c r="AF297" s="30"/>
      <c r="AH297" s="30"/>
      <c r="AI297" s="30"/>
    </row>
    <row r="298" spans="10:35" ht="12">
      <c r="J298" s="30"/>
      <c r="K298" s="30"/>
      <c r="L298" s="184"/>
      <c r="Q298" s="30"/>
      <c r="R298" s="30"/>
      <c r="S298" s="30"/>
      <c r="T298" s="30"/>
      <c r="U298" s="30"/>
      <c r="V298" s="30"/>
      <c r="X298" s="30"/>
      <c r="Y298" s="30"/>
      <c r="Z298" s="30"/>
      <c r="AA298" s="30"/>
      <c r="AB298" s="30"/>
      <c r="AC298" s="30"/>
      <c r="AE298" s="30"/>
      <c r="AF298" s="30"/>
      <c r="AH298" s="30"/>
      <c r="AI298" s="30"/>
    </row>
    <row r="299" spans="10:35" ht="12">
      <c r="J299" s="30"/>
      <c r="K299" s="30"/>
      <c r="L299" s="184"/>
      <c r="Q299" s="30"/>
      <c r="R299" s="30"/>
      <c r="S299" s="30"/>
      <c r="T299" s="30"/>
      <c r="U299" s="30"/>
      <c r="V299" s="30"/>
      <c r="X299" s="30"/>
      <c r="Y299" s="30"/>
      <c r="Z299" s="30"/>
      <c r="AA299" s="30"/>
      <c r="AB299" s="30"/>
      <c r="AC299" s="30"/>
      <c r="AE299" s="30"/>
      <c r="AF299" s="30"/>
      <c r="AH299" s="30"/>
      <c r="AI299" s="30"/>
    </row>
    <row r="300" spans="10:35" ht="12">
      <c r="J300" s="30"/>
      <c r="K300" s="30"/>
      <c r="L300" s="184"/>
      <c r="Q300" s="30"/>
      <c r="R300" s="30"/>
      <c r="S300" s="30"/>
      <c r="T300" s="30"/>
      <c r="U300" s="30"/>
      <c r="V300" s="30"/>
      <c r="X300" s="30"/>
      <c r="Y300" s="30"/>
      <c r="Z300" s="30"/>
      <c r="AA300" s="30"/>
      <c r="AB300" s="30"/>
      <c r="AC300" s="30"/>
      <c r="AE300" s="30"/>
      <c r="AF300" s="30"/>
      <c r="AH300" s="30"/>
      <c r="AI300" s="30"/>
    </row>
    <row r="301" spans="10:35" ht="12">
      <c r="J301" s="30"/>
      <c r="K301" s="30"/>
      <c r="L301" s="184"/>
      <c r="Q301" s="30"/>
      <c r="R301" s="30"/>
      <c r="S301" s="30"/>
      <c r="T301" s="30"/>
      <c r="U301" s="30"/>
      <c r="V301" s="30"/>
      <c r="X301" s="30"/>
      <c r="Y301" s="30"/>
      <c r="Z301" s="30"/>
      <c r="AA301" s="30"/>
      <c r="AB301" s="30"/>
      <c r="AC301" s="30"/>
      <c r="AE301" s="30"/>
      <c r="AF301" s="30"/>
      <c r="AH301" s="30"/>
      <c r="AI301" s="30"/>
    </row>
    <row r="302" spans="10:35" ht="12">
      <c r="J302" s="30"/>
      <c r="K302" s="30"/>
      <c r="L302" s="184"/>
      <c r="Q302" s="30"/>
      <c r="R302" s="30"/>
      <c r="S302" s="30"/>
      <c r="T302" s="30"/>
      <c r="U302" s="30"/>
      <c r="V302" s="30"/>
      <c r="X302" s="30"/>
      <c r="Y302" s="30"/>
      <c r="Z302" s="30"/>
      <c r="AA302" s="30"/>
      <c r="AB302" s="30"/>
      <c r="AC302" s="30"/>
      <c r="AE302" s="30"/>
      <c r="AF302" s="30"/>
      <c r="AH302" s="30"/>
      <c r="AI302" s="30"/>
    </row>
    <row r="303" spans="10:35" ht="12">
      <c r="J303" s="30"/>
      <c r="K303" s="30"/>
      <c r="L303" s="184"/>
      <c r="Q303" s="30"/>
      <c r="R303" s="30"/>
      <c r="S303" s="30"/>
      <c r="T303" s="30"/>
      <c r="U303" s="30"/>
      <c r="V303" s="30"/>
      <c r="X303" s="30"/>
      <c r="Y303" s="30"/>
      <c r="Z303" s="30"/>
      <c r="AA303" s="30"/>
      <c r="AB303" s="30"/>
      <c r="AC303" s="30"/>
      <c r="AE303" s="30"/>
      <c r="AF303" s="30"/>
      <c r="AH303" s="30"/>
      <c r="AI303" s="30"/>
    </row>
    <row r="304" spans="10:35" ht="12">
      <c r="J304" s="30"/>
      <c r="K304" s="30"/>
      <c r="L304" s="184"/>
      <c r="Q304" s="30"/>
      <c r="R304" s="30"/>
      <c r="S304" s="30"/>
      <c r="T304" s="30"/>
      <c r="U304" s="30"/>
      <c r="V304" s="30"/>
      <c r="X304" s="30"/>
      <c r="Y304" s="30"/>
      <c r="Z304" s="30"/>
      <c r="AA304" s="30"/>
      <c r="AB304" s="30"/>
      <c r="AC304" s="30"/>
      <c r="AE304" s="30"/>
      <c r="AF304" s="30"/>
      <c r="AH304" s="30"/>
      <c r="AI304" s="30"/>
    </row>
    <row r="305" spans="10:35" ht="12">
      <c r="J305" s="30"/>
      <c r="K305" s="30"/>
      <c r="L305" s="184"/>
      <c r="Q305" s="30"/>
      <c r="R305" s="30"/>
      <c r="S305" s="30"/>
      <c r="T305" s="30"/>
      <c r="U305" s="30"/>
      <c r="V305" s="30"/>
      <c r="X305" s="30"/>
      <c r="Y305" s="30"/>
      <c r="Z305" s="30"/>
      <c r="AA305" s="30"/>
      <c r="AB305" s="30"/>
      <c r="AC305" s="30"/>
      <c r="AE305" s="30"/>
      <c r="AF305" s="30"/>
      <c r="AH305" s="30"/>
      <c r="AI305" s="30"/>
    </row>
    <row r="306" spans="10:35" ht="12">
      <c r="J306" s="30"/>
      <c r="K306" s="30"/>
      <c r="L306" s="184"/>
      <c r="Q306" s="30"/>
      <c r="R306" s="30"/>
      <c r="S306" s="30"/>
      <c r="T306" s="30"/>
      <c r="U306" s="30"/>
      <c r="V306" s="30"/>
      <c r="X306" s="30"/>
      <c r="Y306" s="30"/>
      <c r="Z306" s="30"/>
      <c r="AA306" s="30"/>
      <c r="AB306" s="30"/>
      <c r="AC306" s="30"/>
      <c r="AE306" s="30"/>
      <c r="AF306" s="30"/>
      <c r="AH306" s="30"/>
      <c r="AI306" s="30"/>
    </row>
    <row r="307" spans="10:35" ht="12">
      <c r="J307" s="30"/>
      <c r="K307" s="30"/>
      <c r="L307" s="184"/>
      <c r="Q307" s="30"/>
      <c r="R307" s="30"/>
      <c r="S307" s="30"/>
      <c r="T307" s="30"/>
      <c r="U307" s="30"/>
      <c r="V307" s="30"/>
      <c r="X307" s="30"/>
      <c r="Y307" s="30"/>
      <c r="Z307" s="30"/>
      <c r="AA307" s="30"/>
      <c r="AB307" s="30"/>
      <c r="AC307" s="30"/>
      <c r="AE307" s="30"/>
      <c r="AF307" s="30"/>
      <c r="AH307" s="30"/>
      <c r="AI307" s="30"/>
    </row>
    <row r="308" spans="10:35" ht="12">
      <c r="J308" s="30"/>
      <c r="K308" s="30"/>
      <c r="L308" s="184"/>
      <c r="Q308" s="30"/>
      <c r="R308" s="30"/>
      <c r="S308" s="30"/>
      <c r="T308" s="30"/>
      <c r="U308" s="30"/>
      <c r="V308" s="30"/>
      <c r="X308" s="30"/>
      <c r="Y308" s="30"/>
      <c r="Z308" s="30"/>
      <c r="AA308" s="30"/>
      <c r="AB308" s="30"/>
      <c r="AC308" s="30"/>
      <c r="AE308" s="30"/>
      <c r="AF308" s="30"/>
      <c r="AH308" s="30"/>
      <c r="AI308" s="30"/>
    </row>
    <row r="309" spans="10:35" ht="12">
      <c r="J309" s="30"/>
      <c r="K309" s="30"/>
      <c r="L309" s="184"/>
      <c r="Q309" s="30"/>
      <c r="R309" s="30"/>
      <c r="S309" s="30"/>
      <c r="T309" s="30"/>
      <c r="U309" s="30"/>
      <c r="V309" s="30"/>
      <c r="X309" s="30"/>
      <c r="Y309" s="30"/>
      <c r="Z309" s="30"/>
      <c r="AA309" s="30"/>
      <c r="AB309" s="30"/>
      <c r="AC309" s="30"/>
      <c r="AE309" s="30"/>
      <c r="AF309" s="30"/>
      <c r="AH309" s="30"/>
      <c r="AI309" s="30"/>
    </row>
    <row r="310" spans="10:35" ht="12">
      <c r="J310" s="30"/>
      <c r="K310" s="30"/>
      <c r="L310" s="184"/>
      <c r="Q310" s="30"/>
      <c r="R310" s="30"/>
      <c r="S310" s="30"/>
      <c r="T310" s="30"/>
      <c r="U310" s="30"/>
      <c r="V310" s="30"/>
      <c r="X310" s="30"/>
      <c r="Y310" s="30"/>
      <c r="Z310" s="30"/>
      <c r="AA310" s="30"/>
      <c r="AB310" s="30"/>
      <c r="AC310" s="30"/>
      <c r="AE310" s="30"/>
      <c r="AF310" s="30"/>
      <c r="AH310" s="30"/>
      <c r="AI310" s="30"/>
    </row>
    <row r="311" spans="10:35" ht="12">
      <c r="J311" s="30"/>
      <c r="K311" s="30"/>
      <c r="L311" s="184"/>
      <c r="Q311" s="30"/>
      <c r="R311" s="30"/>
      <c r="S311" s="30"/>
      <c r="T311" s="30"/>
      <c r="U311" s="30"/>
      <c r="V311" s="30"/>
      <c r="X311" s="30"/>
      <c r="Y311" s="30"/>
      <c r="Z311" s="30"/>
      <c r="AA311" s="30"/>
      <c r="AB311" s="30"/>
      <c r="AC311" s="30"/>
      <c r="AE311" s="30"/>
      <c r="AF311" s="30"/>
      <c r="AH311" s="30"/>
      <c r="AI311" s="30"/>
    </row>
    <row r="312" spans="10:35" ht="12">
      <c r="J312" s="30"/>
      <c r="K312" s="30"/>
      <c r="L312" s="184"/>
      <c r="Q312" s="30"/>
      <c r="R312" s="30"/>
      <c r="S312" s="30"/>
      <c r="T312" s="30"/>
      <c r="U312" s="30"/>
      <c r="V312" s="30"/>
      <c r="X312" s="30"/>
      <c r="Y312" s="30"/>
      <c r="Z312" s="30"/>
      <c r="AA312" s="30"/>
      <c r="AB312" s="30"/>
      <c r="AC312" s="30"/>
      <c r="AE312" s="30"/>
      <c r="AF312" s="30"/>
      <c r="AH312" s="30"/>
      <c r="AI312" s="30"/>
    </row>
    <row r="313" spans="10:35" ht="12">
      <c r="J313" s="30"/>
      <c r="K313" s="30"/>
      <c r="L313" s="184"/>
      <c r="Q313" s="30"/>
      <c r="R313" s="30"/>
      <c r="S313" s="30"/>
      <c r="T313" s="30"/>
      <c r="U313" s="30"/>
      <c r="V313" s="30"/>
      <c r="X313" s="30"/>
      <c r="Y313" s="30"/>
      <c r="Z313" s="30"/>
      <c r="AA313" s="30"/>
      <c r="AB313" s="30"/>
      <c r="AC313" s="30"/>
      <c r="AE313" s="30"/>
      <c r="AF313" s="30"/>
      <c r="AH313" s="30"/>
      <c r="AI313" s="30"/>
    </row>
    <row r="314" spans="10:20" ht="12">
      <c r="J314" s="30"/>
      <c r="K314" s="30"/>
      <c r="L314" s="184"/>
      <c r="Q314" s="30"/>
      <c r="R314" s="30"/>
      <c r="S314" s="30"/>
      <c r="T314" s="30"/>
    </row>
    <row r="315" spans="10:20" ht="12">
      <c r="J315" s="30"/>
      <c r="K315" s="30"/>
      <c r="L315" s="184"/>
      <c r="Q315" s="30"/>
      <c r="R315" s="30"/>
      <c r="S315" s="30"/>
      <c r="T315" s="30"/>
    </row>
    <row r="316" spans="10:20" ht="12">
      <c r="J316" s="30"/>
      <c r="K316" s="30"/>
      <c r="L316" s="184"/>
      <c r="Q316" s="30"/>
      <c r="R316" s="30"/>
      <c r="S316" s="30"/>
      <c r="T316" s="30"/>
    </row>
    <row r="317" spans="10:20" ht="12">
      <c r="J317" s="30"/>
      <c r="K317" s="30"/>
      <c r="L317" s="184"/>
      <c r="Q317" s="30"/>
      <c r="R317" s="30"/>
      <c r="S317" s="30"/>
      <c r="T317" s="30"/>
    </row>
    <row r="318" spans="10:20" ht="12">
      <c r="J318" s="30"/>
      <c r="K318" s="30"/>
      <c r="L318" s="184"/>
      <c r="Q318" s="30"/>
      <c r="R318" s="30"/>
      <c r="S318" s="30"/>
      <c r="T318" s="30"/>
    </row>
    <row r="319" spans="10:20" ht="12">
      <c r="J319" s="30"/>
      <c r="K319" s="30"/>
      <c r="L319" s="184"/>
      <c r="Q319" s="30"/>
      <c r="R319" s="30"/>
      <c r="S319" s="30"/>
      <c r="T319" s="30"/>
    </row>
    <row r="320" spans="10:20" ht="12">
      <c r="J320" s="30"/>
      <c r="K320" s="30"/>
      <c r="L320" s="184"/>
      <c r="Q320" s="30"/>
      <c r="R320" s="30"/>
      <c r="S320" s="30"/>
      <c r="T320" s="30"/>
    </row>
    <row r="321" spans="10:20" ht="12">
      <c r="J321" s="30"/>
      <c r="K321" s="30"/>
      <c r="L321" s="184"/>
      <c r="Q321" s="30"/>
      <c r="R321" s="30"/>
      <c r="S321" s="30"/>
      <c r="T321" s="30"/>
    </row>
    <row r="322" spans="10:20" ht="12">
      <c r="J322" s="30"/>
      <c r="K322" s="30"/>
      <c r="L322" s="184"/>
      <c r="Q322" s="30"/>
      <c r="R322" s="30"/>
      <c r="S322" s="30"/>
      <c r="T322" s="30"/>
    </row>
    <row r="323" spans="10:20" ht="12">
      <c r="J323" s="30"/>
      <c r="K323" s="30"/>
      <c r="L323" s="184"/>
      <c r="Q323" s="30"/>
      <c r="R323" s="30"/>
      <c r="S323" s="30"/>
      <c r="T323" s="30"/>
    </row>
    <row r="324" spans="10:20" ht="12">
      <c r="J324" s="30"/>
      <c r="K324" s="30"/>
      <c r="L324" s="184"/>
      <c r="Q324" s="30"/>
      <c r="R324" s="30"/>
      <c r="S324" s="30"/>
      <c r="T324" s="30"/>
    </row>
    <row r="325" spans="10:20" ht="12">
      <c r="J325" s="30"/>
      <c r="K325" s="30"/>
      <c r="L325" s="184"/>
      <c r="Q325" s="30"/>
      <c r="R325" s="30"/>
      <c r="S325" s="30"/>
      <c r="T325" s="30"/>
    </row>
    <row r="326" spans="10:20" ht="12">
      <c r="J326" s="30"/>
      <c r="K326" s="30"/>
      <c r="L326" s="184"/>
      <c r="Q326" s="30"/>
      <c r="R326" s="30"/>
      <c r="S326" s="30"/>
      <c r="T326" s="30"/>
    </row>
    <row r="327" spans="10:20" ht="12">
      <c r="J327" s="30"/>
      <c r="K327" s="30"/>
      <c r="L327" s="184"/>
      <c r="Q327" s="30"/>
      <c r="R327" s="30"/>
      <c r="S327" s="30"/>
      <c r="T327" s="30"/>
    </row>
    <row r="328" spans="10:20" ht="12">
      <c r="J328" s="30"/>
      <c r="K328" s="30"/>
      <c r="L328" s="184"/>
      <c r="Q328" s="30"/>
      <c r="R328" s="30"/>
      <c r="S328" s="30"/>
      <c r="T328" s="30"/>
    </row>
    <row r="329" spans="10:20" ht="12">
      <c r="J329" s="30"/>
      <c r="K329" s="30"/>
      <c r="L329" s="184"/>
      <c r="Q329" s="30"/>
      <c r="R329" s="30"/>
      <c r="S329" s="30"/>
      <c r="T329" s="30"/>
    </row>
    <row r="330" spans="10:20" ht="12">
      <c r="J330" s="30"/>
      <c r="K330" s="30"/>
      <c r="L330" s="184"/>
      <c r="Q330" s="30"/>
      <c r="R330" s="30"/>
      <c r="S330" s="30"/>
      <c r="T330" s="30"/>
    </row>
    <row r="331" spans="10:20" ht="12">
      <c r="J331" s="30"/>
      <c r="K331" s="30"/>
      <c r="L331" s="184"/>
      <c r="Q331" s="30"/>
      <c r="R331" s="30"/>
      <c r="S331" s="30"/>
      <c r="T331" s="30"/>
    </row>
    <row r="332" spans="10:20" ht="12">
      <c r="J332" s="30"/>
      <c r="K332" s="30"/>
      <c r="L332" s="184"/>
      <c r="Q332" s="30"/>
      <c r="R332" s="30"/>
      <c r="S332" s="30"/>
      <c r="T332" s="30"/>
    </row>
    <row r="333" spans="10:20" ht="12">
      <c r="J333" s="30"/>
      <c r="K333" s="30"/>
      <c r="L333" s="184"/>
      <c r="Q333" s="30"/>
      <c r="R333" s="30"/>
      <c r="S333" s="30"/>
      <c r="T333" s="30"/>
    </row>
    <row r="334" spans="10:20" ht="12">
      <c r="J334" s="30"/>
      <c r="K334" s="30"/>
      <c r="L334" s="184"/>
      <c r="Q334" s="30"/>
      <c r="R334" s="30"/>
      <c r="S334" s="30"/>
      <c r="T334" s="30"/>
    </row>
    <row r="335" spans="10:20" ht="12">
      <c r="J335" s="30"/>
      <c r="K335" s="30"/>
      <c r="L335" s="184"/>
      <c r="Q335" s="30"/>
      <c r="R335" s="30"/>
      <c r="S335" s="30"/>
      <c r="T335" s="30"/>
    </row>
    <row r="336" spans="10:20" ht="12">
      <c r="J336" s="30"/>
      <c r="K336" s="30"/>
      <c r="L336" s="184"/>
      <c r="Q336" s="30"/>
      <c r="R336" s="30"/>
      <c r="S336" s="30"/>
      <c r="T336" s="30"/>
    </row>
    <row r="337" spans="10:20" ht="12">
      <c r="J337" s="30"/>
      <c r="K337" s="30"/>
      <c r="L337" s="184"/>
      <c r="Q337" s="30"/>
      <c r="R337" s="30"/>
      <c r="S337" s="30"/>
      <c r="T337" s="30"/>
    </row>
    <row r="338" spans="10:20" ht="12">
      <c r="J338" s="30"/>
      <c r="K338" s="30"/>
      <c r="L338" s="184"/>
      <c r="Q338" s="30"/>
      <c r="R338" s="30"/>
      <c r="S338" s="30"/>
      <c r="T338" s="30"/>
    </row>
    <row r="339" spans="10:20" ht="12">
      <c r="J339" s="30"/>
      <c r="K339" s="30"/>
      <c r="L339" s="184"/>
      <c r="Q339" s="30"/>
      <c r="R339" s="30"/>
      <c r="S339" s="30"/>
      <c r="T339" s="30"/>
    </row>
    <row r="340" spans="10:20" ht="12">
      <c r="J340" s="30"/>
      <c r="K340" s="30"/>
      <c r="L340" s="184"/>
      <c r="Q340" s="30"/>
      <c r="R340" s="30"/>
      <c r="S340" s="30"/>
      <c r="T340" s="30"/>
    </row>
    <row r="341" spans="10:20" ht="12">
      <c r="J341" s="30"/>
      <c r="K341" s="30"/>
      <c r="L341" s="184"/>
      <c r="Q341" s="30"/>
      <c r="R341" s="30"/>
      <c r="S341" s="30"/>
      <c r="T341" s="30"/>
    </row>
    <row r="342" spans="10:20" ht="12">
      <c r="J342" s="30"/>
      <c r="K342" s="30"/>
      <c r="L342" s="184"/>
      <c r="Q342" s="30"/>
      <c r="R342" s="30"/>
      <c r="S342" s="30"/>
      <c r="T342" s="30"/>
    </row>
    <row r="343" spans="10:20" ht="12">
      <c r="J343" s="30"/>
      <c r="K343" s="30"/>
      <c r="L343" s="184"/>
      <c r="Q343" s="30"/>
      <c r="R343" s="30"/>
      <c r="S343" s="30"/>
      <c r="T343" s="30"/>
    </row>
    <row r="344" spans="10:20" ht="12">
      <c r="J344" s="30"/>
      <c r="K344" s="30"/>
      <c r="L344" s="184"/>
      <c r="Q344" s="30"/>
      <c r="R344" s="30"/>
      <c r="S344" s="30"/>
      <c r="T344" s="30"/>
    </row>
    <row r="345" spans="10:20" ht="12">
      <c r="J345" s="30"/>
      <c r="K345" s="30"/>
      <c r="L345" s="184"/>
      <c r="Q345" s="30"/>
      <c r="R345" s="30"/>
      <c r="S345" s="30"/>
      <c r="T345" s="30"/>
    </row>
    <row r="346" spans="10:20" ht="12">
      <c r="J346" s="30"/>
      <c r="K346" s="30"/>
      <c r="L346" s="184"/>
      <c r="Q346" s="30"/>
      <c r="R346" s="30"/>
      <c r="S346" s="30"/>
      <c r="T346" s="30"/>
    </row>
    <row r="347" spans="10:20" ht="12">
      <c r="J347" s="30"/>
      <c r="K347" s="30"/>
      <c r="L347" s="184"/>
      <c r="Q347" s="30"/>
      <c r="R347" s="30"/>
      <c r="S347" s="30"/>
      <c r="T347" s="30"/>
    </row>
    <row r="348" spans="10:20" ht="12">
      <c r="J348" s="30"/>
      <c r="K348" s="30"/>
      <c r="L348" s="184"/>
      <c r="Q348" s="30"/>
      <c r="R348" s="30"/>
      <c r="S348" s="30"/>
      <c r="T348" s="30"/>
    </row>
    <row r="349" spans="10:20" ht="12">
      <c r="J349" s="30"/>
      <c r="K349" s="30"/>
      <c r="L349" s="184"/>
      <c r="Q349" s="30"/>
      <c r="R349" s="30"/>
      <c r="S349" s="30"/>
      <c r="T349" s="30"/>
    </row>
    <row r="350" spans="10:20" ht="12">
      <c r="J350" s="30"/>
      <c r="K350" s="30"/>
      <c r="L350" s="184"/>
      <c r="Q350" s="30"/>
      <c r="R350" s="30"/>
      <c r="S350" s="30"/>
      <c r="T350" s="30"/>
    </row>
    <row r="351" spans="10:20" ht="12">
      <c r="J351" s="30"/>
      <c r="K351" s="30"/>
      <c r="L351" s="184"/>
      <c r="Q351" s="30"/>
      <c r="R351" s="30"/>
      <c r="S351" s="30"/>
      <c r="T351" s="30"/>
    </row>
    <row r="352" spans="10:20" ht="12">
      <c r="J352" s="30"/>
      <c r="K352" s="30"/>
      <c r="L352" s="184"/>
      <c r="Q352" s="30"/>
      <c r="R352" s="30"/>
      <c r="S352" s="30"/>
      <c r="T352" s="30"/>
    </row>
    <row r="353" spans="10:20" ht="12">
      <c r="J353" s="30"/>
      <c r="K353" s="30"/>
      <c r="L353" s="184"/>
      <c r="Q353" s="30"/>
      <c r="R353" s="30"/>
      <c r="S353" s="30"/>
      <c r="T353" s="30"/>
    </row>
    <row r="354" spans="10:20" ht="12">
      <c r="J354" s="30"/>
      <c r="K354" s="30"/>
      <c r="L354" s="184"/>
      <c r="Q354" s="30"/>
      <c r="R354" s="30"/>
      <c r="S354" s="30"/>
      <c r="T354" s="30"/>
    </row>
    <row r="355" spans="10:20" ht="12">
      <c r="J355" s="30"/>
      <c r="K355" s="30"/>
      <c r="L355" s="184"/>
      <c r="Q355" s="30"/>
      <c r="R355" s="30"/>
      <c r="S355" s="30"/>
      <c r="T355" s="30"/>
    </row>
    <row r="356" spans="10:20" ht="12">
      <c r="J356" s="30"/>
      <c r="K356" s="30"/>
      <c r="L356" s="184"/>
      <c r="Q356" s="30"/>
      <c r="R356" s="30"/>
      <c r="S356" s="30"/>
      <c r="T356" s="30"/>
    </row>
    <row r="357" spans="10:20" ht="12">
      <c r="J357" s="30"/>
      <c r="K357" s="30"/>
      <c r="L357" s="184"/>
      <c r="Q357" s="30"/>
      <c r="R357" s="30"/>
      <c r="S357" s="30"/>
      <c r="T357" s="30"/>
    </row>
    <row r="358" spans="10:20" ht="12">
      <c r="J358" s="30"/>
      <c r="K358" s="30"/>
      <c r="L358" s="184"/>
      <c r="Q358" s="30"/>
      <c r="R358" s="30"/>
      <c r="S358" s="30"/>
      <c r="T358" s="30"/>
    </row>
    <row r="359" spans="10:20" ht="12">
      <c r="J359" s="30"/>
      <c r="K359" s="30"/>
      <c r="L359" s="184"/>
      <c r="Q359" s="30"/>
      <c r="R359" s="30"/>
      <c r="S359" s="30"/>
      <c r="T359" s="30"/>
    </row>
    <row r="360" spans="10:20" ht="12">
      <c r="J360" s="30"/>
      <c r="K360" s="30"/>
      <c r="L360" s="184"/>
      <c r="Q360" s="30"/>
      <c r="R360" s="30"/>
      <c r="S360" s="30"/>
      <c r="T360" s="30"/>
    </row>
    <row r="361" spans="10:20" ht="12">
      <c r="J361" s="30"/>
      <c r="K361" s="30"/>
      <c r="L361" s="184"/>
      <c r="Q361" s="30"/>
      <c r="R361" s="30"/>
      <c r="S361" s="30"/>
      <c r="T361" s="30"/>
    </row>
    <row r="362" spans="10:20" ht="12">
      <c r="J362" s="30"/>
      <c r="K362" s="30"/>
      <c r="L362" s="184"/>
      <c r="Q362" s="30"/>
      <c r="R362" s="30"/>
      <c r="S362" s="30"/>
      <c r="T362" s="30"/>
    </row>
    <row r="363" spans="10:20" ht="12">
      <c r="J363" s="30"/>
      <c r="K363" s="30"/>
      <c r="L363" s="184"/>
      <c r="Q363" s="30"/>
      <c r="R363" s="30"/>
      <c r="S363" s="30"/>
      <c r="T363" s="30"/>
    </row>
    <row r="364" spans="17:20" ht="12">
      <c r="Q364" s="30"/>
      <c r="R364" s="30"/>
      <c r="S364" s="30"/>
      <c r="T364" s="30"/>
    </row>
    <row r="365" spans="17:20" ht="12">
      <c r="Q365" s="30"/>
      <c r="R365" s="30"/>
      <c r="S365" s="30"/>
      <c r="T365" s="30"/>
    </row>
    <row r="366" spans="17:20" ht="12">
      <c r="Q366" s="30"/>
      <c r="R366" s="30"/>
      <c r="S366" s="30"/>
      <c r="T366" s="30"/>
    </row>
    <row r="367" spans="17:20" ht="12">
      <c r="Q367" s="30"/>
      <c r="R367" s="30"/>
      <c r="S367" s="30"/>
      <c r="T367" s="30"/>
    </row>
    <row r="368" spans="17:20" ht="12">
      <c r="Q368" s="30"/>
      <c r="R368" s="30"/>
      <c r="S368" s="30"/>
      <c r="T368" s="30"/>
    </row>
    <row r="369" spans="17:20" ht="12">
      <c r="Q369" s="30"/>
      <c r="R369" s="30"/>
      <c r="S369" s="30"/>
      <c r="T369" s="30"/>
    </row>
    <row r="370" spans="17:20" ht="12">
      <c r="Q370" s="30"/>
      <c r="R370" s="30"/>
      <c r="S370" s="30"/>
      <c r="T370" s="30"/>
    </row>
    <row r="371" spans="17:20" ht="12">
      <c r="Q371" s="30"/>
      <c r="R371" s="30"/>
      <c r="S371" s="30"/>
      <c r="T371" s="30"/>
    </row>
    <row r="372" spans="17:20" ht="12">
      <c r="Q372" s="30"/>
      <c r="R372" s="30"/>
      <c r="S372" s="30"/>
      <c r="T372" s="30"/>
    </row>
    <row r="373" spans="17:20" ht="12">
      <c r="Q373" s="30"/>
      <c r="R373" s="30"/>
      <c r="S373" s="30"/>
      <c r="T373" s="30"/>
    </row>
    <row r="374" spans="17:20" ht="12">
      <c r="Q374" s="30"/>
      <c r="R374" s="30"/>
      <c r="S374" s="30"/>
      <c r="T374" s="30"/>
    </row>
    <row r="375" spans="17:20" ht="12">
      <c r="Q375" s="30"/>
      <c r="R375" s="30"/>
      <c r="S375" s="30"/>
      <c r="T375" s="30"/>
    </row>
    <row r="376" spans="17:20" ht="12">
      <c r="Q376" s="30"/>
      <c r="R376" s="30"/>
      <c r="S376" s="30"/>
      <c r="T376" s="30"/>
    </row>
    <row r="377" spans="17:20" ht="12">
      <c r="Q377" s="30"/>
      <c r="R377" s="30"/>
      <c r="S377" s="30"/>
      <c r="T377" s="30"/>
    </row>
    <row r="378" spans="17:20" ht="12">
      <c r="Q378" s="30"/>
      <c r="R378" s="30"/>
      <c r="S378" s="30"/>
      <c r="T378" s="30"/>
    </row>
    <row r="379" spans="17:20" ht="12">
      <c r="Q379" s="30"/>
      <c r="R379" s="30"/>
      <c r="S379" s="30"/>
      <c r="T379" s="30"/>
    </row>
    <row r="380" spans="17:20" ht="12">
      <c r="Q380" s="30"/>
      <c r="R380" s="30"/>
      <c r="S380" s="30"/>
      <c r="T380" s="30"/>
    </row>
    <row r="381" spans="17:20" ht="12">
      <c r="Q381" s="30"/>
      <c r="R381" s="30"/>
      <c r="S381" s="30"/>
      <c r="T381" s="30"/>
    </row>
    <row r="382" spans="17:20" ht="12">
      <c r="Q382" s="30"/>
      <c r="R382" s="30"/>
      <c r="S382" s="30"/>
      <c r="T382" s="30"/>
    </row>
    <row r="383" spans="17:20" ht="12">
      <c r="Q383" s="30"/>
      <c r="R383" s="30"/>
      <c r="S383" s="30"/>
      <c r="T383" s="30"/>
    </row>
    <row r="384" spans="17:20" ht="12">
      <c r="Q384" s="30"/>
      <c r="R384" s="30"/>
      <c r="S384" s="30"/>
      <c r="T384" s="30"/>
    </row>
    <row r="943" ht="12"/>
    <row r="944" ht="12"/>
    <row r="945" ht="12"/>
    <row r="946" ht="12"/>
  </sheetData>
  <sheetProtection/>
  <mergeCells count="515">
    <mergeCell ref="AN69:AN74"/>
    <mergeCell ref="AL187:AL189"/>
    <mergeCell ref="AM187:AM189"/>
    <mergeCell ref="AL184:AL186"/>
    <mergeCell ref="AL75:AL85"/>
    <mergeCell ref="AM75:AM85"/>
    <mergeCell ref="AN75:AN85"/>
    <mergeCell ref="AL125:AL137"/>
    <mergeCell ref="AM125:AM137"/>
    <mergeCell ref="AN125:AN137"/>
    <mergeCell ref="AL144:AL152"/>
    <mergeCell ref="AM144:AM152"/>
    <mergeCell ref="AN144:AN152"/>
    <mergeCell ref="AL139:AL143"/>
    <mergeCell ref="AM139:AM143"/>
    <mergeCell ref="AO190:AO192"/>
    <mergeCell ref="AM190:AM192"/>
    <mergeCell ref="AN190:AN192"/>
    <mergeCell ref="AM184:AM186"/>
    <mergeCell ref="AL182:AL183"/>
    <mergeCell ref="M263:M267"/>
    <mergeCell ref="AL112:AL115"/>
    <mergeCell ref="AM112:AM115"/>
    <mergeCell ref="M268:M272"/>
    <mergeCell ref="N213:N217"/>
    <mergeCell ref="N268:N272"/>
    <mergeCell ref="M213:M217"/>
    <mergeCell ref="N251:N252"/>
    <mergeCell ref="N206:N212"/>
    <mergeCell ref="M246:M247"/>
    <mergeCell ref="N71:N74"/>
    <mergeCell ref="N235:N244"/>
    <mergeCell ref="N263:N267"/>
    <mergeCell ref="N248:N250"/>
    <mergeCell ref="N256:N257"/>
    <mergeCell ref="N253:N255"/>
    <mergeCell ref="N138:N140"/>
    <mergeCell ref="N96:N100"/>
    <mergeCell ref="N117:N121"/>
    <mergeCell ref="N122:N123"/>
    <mergeCell ref="N148:N153"/>
    <mergeCell ref="N75:N78"/>
    <mergeCell ref="N79:N83"/>
    <mergeCell ref="N86:N90"/>
    <mergeCell ref="N259:N262"/>
    <mergeCell ref="K254:K257"/>
    <mergeCell ref="L259:L262"/>
    <mergeCell ref="K251:K252"/>
    <mergeCell ref="L251:L252"/>
    <mergeCell ref="M256:M257"/>
    <mergeCell ref="K259:K262"/>
    <mergeCell ref="L254:L257"/>
    <mergeCell ref="M253:M255"/>
    <mergeCell ref="K248:K250"/>
    <mergeCell ref="K246:K247"/>
    <mergeCell ref="K173:K179"/>
    <mergeCell ref="K73:K74"/>
    <mergeCell ref="M259:M262"/>
    <mergeCell ref="G53:G60"/>
    <mergeCell ref="G61:G68"/>
    <mergeCell ref="H65:H68"/>
    <mergeCell ref="J73:J74"/>
    <mergeCell ref="H96:H100"/>
    <mergeCell ref="K53:K57"/>
    <mergeCell ref="I62:I64"/>
    <mergeCell ref="J62:J64"/>
    <mergeCell ref="J53:J57"/>
    <mergeCell ref="D14:D19"/>
    <mergeCell ref="I28:I32"/>
    <mergeCell ref="J28:J32"/>
    <mergeCell ref="D58:D64"/>
    <mergeCell ref="E58:E64"/>
    <mergeCell ref="J47:J51"/>
    <mergeCell ref="B28:B32"/>
    <mergeCell ref="H47:H51"/>
    <mergeCell ref="I44:I46"/>
    <mergeCell ref="H33:H38"/>
    <mergeCell ref="H53:H57"/>
    <mergeCell ref="I53:I57"/>
    <mergeCell ref="C28:C32"/>
    <mergeCell ref="E28:E32"/>
    <mergeCell ref="D28:D32"/>
    <mergeCell ref="H28:H32"/>
    <mergeCell ref="M48:M50"/>
    <mergeCell ref="K47:K51"/>
    <mergeCell ref="E14:E19"/>
    <mergeCell ref="E20:E27"/>
    <mergeCell ref="K33:K38"/>
    <mergeCell ref="M25:M26"/>
    <mergeCell ref="F10:F18"/>
    <mergeCell ref="F19:F43"/>
    <mergeCell ref="G19:G43"/>
    <mergeCell ref="E6:E13"/>
    <mergeCell ref="B1:AS1"/>
    <mergeCell ref="M14:M17"/>
    <mergeCell ref="N14:N17"/>
    <mergeCell ref="B3:B4"/>
    <mergeCell ref="D20:D27"/>
    <mergeCell ref="N19:N22"/>
    <mergeCell ref="N25:N26"/>
    <mergeCell ref="B20:B27"/>
    <mergeCell ref="C20:C27"/>
    <mergeCell ref="K12:K13"/>
    <mergeCell ref="P3:R3"/>
    <mergeCell ref="N23:N24"/>
    <mergeCell ref="N27:N33"/>
    <mergeCell ref="N34:N41"/>
    <mergeCell ref="M34:M41"/>
    <mergeCell ref="E39:E46"/>
    <mergeCell ref="H44:H46"/>
    <mergeCell ref="K28:K32"/>
    <mergeCell ref="K44:K46"/>
    <mergeCell ref="G44:G51"/>
    <mergeCell ref="G6:G9"/>
    <mergeCell ref="AK3:AS3"/>
    <mergeCell ref="C3:C4"/>
    <mergeCell ref="D3:D4"/>
    <mergeCell ref="E3:E4"/>
    <mergeCell ref="F3:F4"/>
    <mergeCell ref="G3:G4"/>
    <mergeCell ref="H3:H4"/>
    <mergeCell ref="M3:M4"/>
    <mergeCell ref="L3:L4"/>
    <mergeCell ref="O3:O4"/>
    <mergeCell ref="B6:B13"/>
    <mergeCell ref="B14:B19"/>
    <mergeCell ref="C14:C19"/>
    <mergeCell ref="H12:H13"/>
    <mergeCell ref="I12:I13"/>
    <mergeCell ref="J12:J13"/>
    <mergeCell ref="C6:C13"/>
    <mergeCell ref="D6:D13"/>
    <mergeCell ref="F6:F9"/>
    <mergeCell ref="J33:J38"/>
    <mergeCell ref="I6:I9"/>
    <mergeCell ref="M8:M9"/>
    <mergeCell ref="N6:N7"/>
    <mergeCell ref="I3:K3"/>
    <mergeCell ref="N3:N4"/>
    <mergeCell ref="N8:N9"/>
    <mergeCell ref="M6:M7"/>
    <mergeCell ref="L12:L13"/>
    <mergeCell ref="H6:H9"/>
    <mergeCell ref="J6:J9"/>
    <mergeCell ref="K6:K9"/>
    <mergeCell ref="L6:L9"/>
    <mergeCell ref="N48:N50"/>
    <mergeCell ref="B47:B51"/>
    <mergeCell ref="C47:C51"/>
    <mergeCell ref="D47:D51"/>
    <mergeCell ref="E47:E51"/>
    <mergeCell ref="I47:I51"/>
    <mergeCell ref="N46:N47"/>
    <mergeCell ref="B39:B46"/>
    <mergeCell ref="C39:C46"/>
    <mergeCell ref="D39:D46"/>
    <mergeCell ref="I58:I60"/>
    <mergeCell ref="J58:J60"/>
    <mergeCell ref="K58:K60"/>
    <mergeCell ref="B33:B38"/>
    <mergeCell ref="C33:C38"/>
    <mergeCell ref="E33:E38"/>
    <mergeCell ref="D33:D38"/>
    <mergeCell ref="I33:I38"/>
    <mergeCell ref="J44:J46"/>
    <mergeCell ref="F44:F51"/>
    <mergeCell ref="B53:B57"/>
    <mergeCell ref="C53:C57"/>
    <mergeCell ref="E53:E57"/>
    <mergeCell ref="D53:D57"/>
    <mergeCell ref="F53:F60"/>
    <mergeCell ref="B65:B70"/>
    <mergeCell ref="C65:C70"/>
    <mergeCell ref="D65:D70"/>
    <mergeCell ref="E65:E70"/>
    <mergeCell ref="C58:C64"/>
    <mergeCell ref="F61:F68"/>
    <mergeCell ref="N62:N64"/>
    <mergeCell ref="H62:H64"/>
    <mergeCell ref="K62:K64"/>
    <mergeCell ref="B58:B64"/>
    <mergeCell ref="I65:I68"/>
    <mergeCell ref="J65:J68"/>
    <mergeCell ref="K65:K68"/>
    <mergeCell ref="N65:N66"/>
    <mergeCell ref="H58:H60"/>
    <mergeCell ref="B71:B78"/>
    <mergeCell ref="C71:C78"/>
    <mergeCell ref="E71:E78"/>
    <mergeCell ref="D71:D78"/>
    <mergeCell ref="H73:H74"/>
    <mergeCell ref="I73:I74"/>
    <mergeCell ref="B79:B83"/>
    <mergeCell ref="C79:C83"/>
    <mergeCell ref="E79:E83"/>
    <mergeCell ref="D79:D83"/>
    <mergeCell ref="N84:N85"/>
    <mergeCell ref="I94:I95"/>
    <mergeCell ref="N91:N95"/>
    <mergeCell ref="I96:I100"/>
    <mergeCell ref="J96:J100"/>
    <mergeCell ref="K96:K100"/>
    <mergeCell ref="B84:B90"/>
    <mergeCell ref="C84:C90"/>
    <mergeCell ref="E84:E90"/>
    <mergeCell ref="D84:D90"/>
    <mergeCell ref="K94:K95"/>
    <mergeCell ref="D101:D104"/>
    <mergeCell ref="B96:B100"/>
    <mergeCell ref="C96:C100"/>
    <mergeCell ref="E96:E100"/>
    <mergeCell ref="D96:D100"/>
    <mergeCell ref="B91:B95"/>
    <mergeCell ref="C91:C95"/>
    <mergeCell ref="D91:D95"/>
    <mergeCell ref="E91:E95"/>
    <mergeCell ref="E111:E116"/>
    <mergeCell ref="D111:D116"/>
    <mergeCell ref="H101:H104"/>
    <mergeCell ref="B105:B110"/>
    <mergeCell ref="C105:C110"/>
    <mergeCell ref="E105:E110"/>
    <mergeCell ref="D105:D110"/>
    <mergeCell ref="B101:B104"/>
    <mergeCell ref="C101:C104"/>
    <mergeCell ref="E101:E104"/>
    <mergeCell ref="H105:H110"/>
    <mergeCell ref="I105:I110"/>
    <mergeCell ref="J105:J110"/>
    <mergeCell ref="K105:K110"/>
    <mergeCell ref="M86:M111"/>
    <mergeCell ref="I101:I104"/>
    <mergeCell ref="J101:J104"/>
    <mergeCell ref="K101:K104"/>
    <mergeCell ref="J94:J95"/>
    <mergeCell ref="H94:H95"/>
    <mergeCell ref="I117:I121"/>
    <mergeCell ref="H111:H116"/>
    <mergeCell ref="B117:B121"/>
    <mergeCell ref="C117:C121"/>
    <mergeCell ref="E117:E121"/>
    <mergeCell ref="D117:D121"/>
    <mergeCell ref="H117:H121"/>
    <mergeCell ref="I111:I116"/>
    <mergeCell ref="B111:B116"/>
    <mergeCell ref="C111:C116"/>
    <mergeCell ref="J111:J116"/>
    <mergeCell ref="K111:K116"/>
    <mergeCell ref="J117:J121"/>
    <mergeCell ref="K117:K121"/>
    <mergeCell ref="N112:N115"/>
    <mergeCell ref="M112:M115"/>
    <mergeCell ref="D129:D137"/>
    <mergeCell ref="N129:N130"/>
    <mergeCell ref="K129:K137"/>
    <mergeCell ref="B122:B128"/>
    <mergeCell ref="C122:C128"/>
    <mergeCell ref="E122:E128"/>
    <mergeCell ref="D122:D128"/>
    <mergeCell ref="H122:H128"/>
    <mergeCell ref="I122:I128"/>
    <mergeCell ref="M125:M137"/>
    <mergeCell ref="M138:M143"/>
    <mergeCell ref="K122:K128"/>
    <mergeCell ref="N124:N128"/>
    <mergeCell ref="J141:J147"/>
    <mergeCell ref="E129:E137"/>
    <mergeCell ref="E138:E140"/>
    <mergeCell ref="D138:D140"/>
    <mergeCell ref="H138:H140"/>
    <mergeCell ref="I138:I140"/>
    <mergeCell ref="J138:J140"/>
    <mergeCell ref="K138:K140"/>
    <mergeCell ref="H129:H137"/>
    <mergeCell ref="B129:B137"/>
    <mergeCell ref="C129:C137"/>
    <mergeCell ref="B141:B147"/>
    <mergeCell ref="H148:H153"/>
    <mergeCell ref="C141:C147"/>
    <mergeCell ref="E141:E147"/>
    <mergeCell ref="D141:D147"/>
    <mergeCell ref="B138:B140"/>
    <mergeCell ref="C138:C140"/>
    <mergeCell ref="K148:K153"/>
    <mergeCell ref="J160:J166"/>
    <mergeCell ref="K160:K166"/>
    <mergeCell ref="J154:J159"/>
    <mergeCell ref="K154:K159"/>
    <mergeCell ref="B148:B153"/>
    <mergeCell ref="C148:C153"/>
    <mergeCell ref="E148:E153"/>
    <mergeCell ref="D148:D153"/>
    <mergeCell ref="F69:F179"/>
    <mergeCell ref="D180:D184"/>
    <mergeCell ref="J173:J179"/>
    <mergeCell ref="I167:I172"/>
    <mergeCell ref="B173:B179"/>
    <mergeCell ref="I148:I153"/>
    <mergeCell ref="J148:J153"/>
    <mergeCell ref="H154:H159"/>
    <mergeCell ref="B160:B166"/>
    <mergeCell ref="C160:C166"/>
    <mergeCell ref="E160:E166"/>
    <mergeCell ref="F190:F192"/>
    <mergeCell ref="J191:J192"/>
    <mergeCell ref="G190:G192"/>
    <mergeCell ref="C167:C172"/>
    <mergeCell ref="E167:E172"/>
    <mergeCell ref="B180:B184"/>
    <mergeCell ref="K141:K147"/>
    <mergeCell ref="N144:N147"/>
    <mergeCell ref="K167:K172"/>
    <mergeCell ref="B154:B159"/>
    <mergeCell ref="C154:C159"/>
    <mergeCell ref="E154:E159"/>
    <mergeCell ref="D154:D159"/>
    <mergeCell ref="I154:I159"/>
    <mergeCell ref="H160:H166"/>
    <mergeCell ref="I160:I166"/>
    <mergeCell ref="C173:C179"/>
    <mergeCell ref="E173:E179"/>
    <mergeCell ref="D173:D179"/>
    <mergeCell ref="H173:H179"/>
    <mergeCell ref="I173:I179"/>
    <mergeCell ref="G69:G179"/>
    <mergeCell ref="H141:H147"/>
    <mergeCell ref="I141:I147"/>
    <mergeCell ref="D160:D166"/>
    <mergeCell ref="D167:D172"/>
    <mergeCell ref="M184:M186"/>
    <mergeCell ref="K181:K184"/>
    <mergeCell ref="H181:H184"/>
    <mergeCell ref="B167:B172"/>
    <mergeCell ref="M46:M47"/>
    <mergeCell ref="J167:J172"/>
    <mergeCell ref="M62:M66"/>
    <mergeCell ref="M69:M74"/>
    <mergeCell ref="M75:M85"/>
    <mergeCell ref="E180:E184"/>
    <mergeCell ref="B185:B190"/>
    <mergeCell ref="C185:C190"/>
    <mergeCell ref="E185:E190"/>
    <mergeCell ref="B191:B192"/>
    <mergeCell ref="C191:C192"/>
    <mergeCell ref="E191:E192"/>
    <mergeCell ref="F194:F203"/>
    <mergeCell ref="J202:J203"/>
    <mergeCell ref="F180:F189"/>
    <mergeCell ref="C180:C184"/>
    <mergeCell ref="N194:N196"/>
    <mergeCell ref="H196:H201"/>
    <mergeCell ref="I196:I201"/>
    <mergeCell ref="J196:J201"/>
    <mergeCell ref="K196:K201"/>
    <mergeCell ref="M197:M200"/>
    <mergeCell ref="G202:G203"/>
    <mergeCell ref="D194:D203"/>
    <mergeCell ref="C202:C203"/>
    <mergeCell ref="E202:E203"/>
    <mergeCell ref="K191:K192"/>
    <mergeCell ref="D185:D190"/>
    <mergeCell ref="D191:D192"/>
    <mergeCell ref="H191:H192"/>
    <mergeCell ref="H202:H203"/>
    <mergeCell ref="I191:I192"/>
    <mergeCell ref="G205:G244"/>
    <mergeCell ref="B211:B218"/>
    <mergeCell ref="C211:C218"/>
    <mergeCell ref="D205:D244"/>
    <mergeCell ref="F205:F244"/>
    <mergeCell ref="B194:B201"/>
    <mergeCell ref="C194:C201"/>
    <mergeCell ref="E194:E201"/>
    <mergeCell ref="G194:G201"/>
    <mergeCell ref="B202:B203"/>
    <mergeCell ref="B219:B226"/>
    <mergeCell ref="B227:B232"/>
    <mergeCell ref="C227:C232"/>
    <mergeCell ref="B240:B244"/>
    <mergeCell ref="C240:C244"/>
    <mergeCell ref="E205:E244"/>
    <mergeCell ref="B264:B269"/>
    <mergeCell ref="C264:C269"/>
    <mergeCell ref="H205:H244"/>
    <mergeCell ref="I205:I244"/>
    <mergeCell ref="C205:C210"/>
    <mergeCell ref="C233:C239"/>
    <mergeCell ref="I254:I257"/>
    <mergeCell ref="B205:B210"/>
    <mergeCell ref="F246:F247"/>
    <mergeCell ref="G246:G247"/>
    <mergeCell ref="J254:J257"/>
    <mergeCell ref="F248:F250"/>
    <mergeCell ref="G248:G250"/>
    <mergeCell ref="H248:H250"/>
    <mergeCell ref="C219:C226"/>
    <mergeCell ref="B233:B239"/>
    <mergeCell ref="B246:B253"/>
    <mergeCell ref="C246:C253"/>
    <mergeCell ref="C254:C257"/>
    <mergeCell ref="H246:H247"/>
    <mergeCell ref="D246:D257"/>
    <mergeCell ref="D259:D276"/>
    <mergeCell ref="G268:G272"/>
    <mergeCell ref="H254:H257"/>
    <mergeCell ref="G253:G257"/>
    <mergeCell ref="H268:H269"/>
    <mergeCell ref="H273:H276"/>
    <mergeCell ref="H251:H252"/>
    <mergeCell ref="B254:B257"/>
    <mergeCell ref="I259:I262"/>
    <mergeCell ref="F253:F257"/>
    <mergeCell ref="F259:F262"/>
    <mergeCell ref="G259:G262"/>
    <mergeCell ref="B259:B263"/>
    <mergeCell ref="E246:E253"/>
    <mergeCell ref="E254:E257"/>
    <mergeCell ref="F251:F252"/>
    <mergeCell ref="G251:G252"/>
    <mergeCell ref="I273:I276"/>
    <mergeCell ref="H264:H267"/>
    <mergeCell ref="F263:F267"/>
    <mergeCell ref="F268:F272"/>
    <mergeCell ref="G273:G276"/>
    <mergeCell ref="G263:G267"/>
    <mergeCell ref="H270:H272"/>
    <mergeCell ref="I270:I272"/>
    <mergeCell ref="I264:I267"/>
    <mergeCell ref="I268:I269"/>
    <mergeCell ref="B270:B276"/>
    <mergeCell ref="C270:C276"/>
    <mergeCell ref="F273:F276"/>
    <mergeCell ref="K270:K272"/>
    <mergeCell ref="J273:J276"/>
    <mergeCell ref="K273:K276"/>
    <mergeCell ref="E259:E276"/>
    <mergeCell ref="C259:C263"/>
    <mergeCell ref="J259:J262"/>
    <mergeCell ref="H259:H262"/>
    <mergeCell ref="M273:M276"/>
    <mergeCell ref="N273:N276"/>
    <mergeCell ref="J264:J267"/>
    <mergeCell ref="K264:K267"/>
    <mergeCell ref="J268:J269"/>
    <mergeCell ref="L273:L276"/>
    <mergeCell ref="L268:L272"/>
    <mergeCell ref="K268:K269"/>
    <mergeCell ref="J270:J272"/>
    <mergeCell ref="L264:L267"/>
    <mergeCell ref="I251:I252"/>
    <mergeCell ref="I248:I250"/>
    <mergeCell ref="J248:J250"/>
    <mergeCell ref="J205:J244"/>
    <mergeCell ref="I129:I137"/>
    <mergeCell ref="J129:J137"/>
    <mergeCell ref="I246:I247"/>
    <mergeCell ref="J246:J247"/>
    <mergeCell ref="I202:I203"/>
    <mergeCell ref="I181:I184"/>
    <mergeCell ref="J181:J184"/>
    <mergeCell ref="M178:M179"/>
    <mergeCell ref="J122:J128"/>
    <mergeCell ref="G180:G189"/>
    <mergeCell ref="M164:M177"/>
    <mergeCell ref="H185:H189"/>
    <mergeCell ref="I185:I189"/>
    <mergeCell ref="J185:J189"/>
    <mergeCell ref="K185:K189"/>
    <mergeCell ref="H167:H172"/>
    <mergeCell ref="J251:J252"/>
    <mergeCell ref="M206:M212"/>
    <mergeCell ref="L205:L244"/>
    <mergeCell ref="K205:K244"/>
    <mergeCell ref="K202:K203"/>
    <mergeCell ref="N246:N247"/>
    <mergeCell ref="M251:M252"/>
    <mergeCell ref="N233:N234"/>
    <mergeCell ref="M225:M232"/>
    <mergeCell ref="N225:N232"/>
    <mergeCell ref="M233:M234"/>
    <mergeCell ref="M248:M250"/>
    <mergeCell ref="M235:M244"/>
    <mergeCell ref="L246:L247"/>
    <mergeCell ref="L248:L250"/>
    <mergeCell ref="M19:M22"/>
    <mergeCell ref="M27:M33"/>
    <mergeCell ref="L44:L46"/>
    <mergeCell ref="M187:M189"/>
    <mergeCell ref="M218:M224"/>
    <mergeCell ref="M194:M196"/>
    <mergeCell ref="M58:M59"/>
    <mergeCell ref="M23:M24"/>
    <mergeCell ref="M190:M191"/>
    <mergeCell ref="M144:M153"/>
    <mergeCell ref="U3:Y3"/>
    <mergeCell ref="M154:M163"/>
    <mergeCell ref="O178:O179"/>
    <mergeCell ref="M182:M183"/>
    <mergeCell ref="M116:M123"/>
    <mergeCell ref="N58:N59"/>
    <mergeCell ref="N185:N186"/>
    <mergeCell ref="N182:N183"/>
    <mergeCell ref="N141:N143"/>
    <mergeCell ref="N69:N70"/>
    <mergeCell ref="N101:N104"/>
    <mergeCell ref="N105:N110"/>
    <mergeCell ref="N131:N137"/>
    <mergeCell ref="N154:N163"/>
    <mergeCell ref="N164:N177"/>
    <mergeCell ref="AL164:AL177"/>
    <mergeCell ref="AM164:AM177"/>
    <mergeCell ref="AN164:AN177"/>
    <mergeCell ref="N218:N224"/>
    <mergeCell ref="N197:N200"/>
    <mergeCell ref="N187:N189"/>
  </mergeCells>
  <printOptions/>
  <pageMargins left="1.05" right="0.15748031496062992" top="0.31496062992125984" bottom="0.31496062992125984" header="0" footer="0"/>
  <pageSetup horizontalDpi="600" verticalDpi="600" orientation="landscape" paperSize="5" scale="60" r:id="rId4"/>
  <headerFooter alignWithMargins="0">
    <oddFooter>&amp;C&amp;P</oddFooter>
  </headerFooter>
  <rowBreaks count="4" manualBreakCount="4">
    <brk id="193" max="255" man="1"/>
    <brk id="204" max="255" man="1"/>
    <brk id="245" max="255" man="1"/>
    <brk id="258"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Gobernacion San Andres Islas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Gobernacion San Andres Islas</dc:creator>
  <cp:keywords/>
  <dc:description/>
  <cp:lastModifiedBy>aidarraga</cp:lastModifiedBy>
  <cp:lastPrinted>2013-02-18T19:47:25Z</cp:lastPrinted>
  <dcterms:created xsi:type="dcterms:W3CDTF">2004-07-01T20:31:54Z</dcterms:created>
  <dcterms:modified xsi:type="dcterms:W3CDTF">2013-02-18T19:47:40Z</dcterms:modified>
  <cp:category/>
  <cp:version/>
  <cp:contentType/>
  <cp:contentStatus/>
</cp:coreProperties>
</file>