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JEY\Desktop\"/>
    </mc:Choice>
  </mc:AlternateContent>
  <bookViews>
    <workbookView xWindow="0" yWindow="0" windowWidth="20490" windowHeight="7650"/>
  </bookViews>
  <sheets>
    <sheet name="2017" sheetId="4" r:id="rId1"/>
    <sheet name="2018" sheetId="1" r:id="rId2"/>
    <sheet name="Hoja2" sheetId="2" r:id="rId3"/>
    <sheet name="Hoja3" sheetId="3" r:id="rId4"/>
  </sheets>
  <calcPr calcId="162913"/>
</workbook>
</file>

<file path=xl/calcChain.xml><?xml version="1.0" encoding="utf-8"?>
<calcChain xmlns="http://schemas.openxmlformats.org/spreadsheetml/2006/main">
  <c r="O22" i="1" l="1"/>
  <c r="O28" i="1"/>
  <c r="O42" i="1"/>
  <c r="O33" i="1"/>
  <c r="O43" i="1"/>
  <c r="O26" i="1"/>
  <c r="O25" i="1"/>
  <c r="O32" i="1" l="1"/>
  <c r="O19" i="1"/>
  <c r="O20" i="1"/>
  <c r="O21" i="1"/>
  <c r="O17" i="1"/>
  <c r="O18" i="1"/>
  <c r="O16" i="1"/>
  <c r="H15" i="4" l="1"/>
  <c r="O14" i="4"/>
  <c r="O50" i="4"/>
  <c r="O49" i="4"/>
  <c r="O46" i="4"/>
  <c r="O43" i="4"/>
  <c r="O44" i="4"/>
  <c r="O45" i="4"/>
  <c r="O42" i="4"/>
  <c r="O21" i="4" l="1"/>
  <c r="O19" i="4"/>
  <c r="O18" i="4"/>
  <c r="O30" i="4"/>
  <c r="O26" i="4" l="1"/>
  <c r="O8" i="4"/>
  <c r="O17" i="4"/>
  <c r="O9" i="4"/>
  <c r="O33" i="4"/>
  <c r="O12" i="4"/>
  <c r="O7" i="4"/>
  <c r="O22" i="4"/>
  <c r="O25" i="4"/>
  <c r="O29" i="4"/>
  <c r="O6" i="4"/>
  <c r="O11" i="4"/>
  <c r="H23" i="4" l="1"/>
  <c r="O41" i="4" l="1"/>
  <c r="O39" i="4"/>
  <c r="O38" i="4"/>
  <c r="O35" i="4"/>
  <c r="O23" i="4"/>
  <c r="O16" i="4"/>
  <c r="O15" i="4"/>
  <c r="O13" i="4"/>
  <c r="O10" i="4"/>
  <c r="O5" i="4"/>
  <c r="O15" i="1"/>
  <c r="O14" i="1" l="1"/>
  <c r="O13" i="1"/>
  <c r="O10" i="1"/>
  <c r="O11" i="1"/>
  <c r="O12" i="1"/>
  <c r="O9" i="1"/>
  <c r="O8" i="1"/>
  <c r="O7" i="1"/>
  <c r="O6" i="1"/>
  <c r="O5" i="1"/>
</calcChain>
</file>

<file path=xl/sharedStrings.xml><?xml version="1.0" encoding="utf-8"?>
<sst xmlns="http://schemas.openxmlformats.org/spreadsheetml/2006/main" count="362" uniqueCount="172">
  <si>
    <t>Numeral</t>
  </si>
  <si>
    <t>Programa</t>
  </si>
  <si>
    <t>Subprograma</t>
  </si>
  <si>
    <t>Proyecto</t>
  </si>
  <si>
    <t>Actividad</t>
  </si>
  <si>
    <t>Meta</t>
  </si>
  <si>
    <t>RP</t>
  </si>
  <si>
    <t>SGP</t>
  </si>
  <si>
    <t>Cofinanciación</t>
  </si>
  <si>
    <t>SGR</t>
  </si>
  <si>
    <t>Crédito</t>
  </si>
  <si>
    <t>Otros</t>
  </si>
  <si>
    <t>Fuente</t>
  </si>
  <si>
    <t>Inicia</t>
  </si>
  <si>
    <t>Termina</t>
  </si>
  <si>
    <t>Area</t>
  </si>
  <si>
    <t>TOTAL</t>
  </si>
  <si>
    <t>RECURSOS</t>
  </si>
  <si>
    <t>Fortalecimiento de Las Capacidades Familiares Raizales y Residentes San Andrés, San Andrés, Caribe</t>
  </si>
  <si>
    <t>2.7.1</t>
  </si>
  <si>
    <t>+ INCLUSION SOCIAL, EQUIDAD Y OPORTUNIDADES PARA LAS FAMILIAS DEL DEPARTAMENTO ARCHIPIÉLAGO</t>
  </si>
  <si>
    <t>Acompañamiento familiar e inclusión social de familias Raizales en extrema pobreza y pobreza</t>
  </si>
  <si>
    <t>200 beneficiarios</t>
  </si>
  <si>
    <t>febrero</t>
  </si>
  <si>
    <t>abril</t>
  </si>
  <si>
    <t>Desarrollo Social</t>
  </si>
  <si>
    <t>Protección de los Sueños de la Primera Infancia, Niños y Niñas del Departamento de San Andrés, Caribe</t>
  </si>
  <si>
    <t>+ Niños, niñas y adolescentes protegidos</t>
  </si>
  <si>
    <t>JUNTOS PODEMOS HACER REALIDAD NUESTROS SUEÑOS</t>
  </si>
  <si>
    <t>2.6.2</t>
  </si>
  <si>
    <t>Marzo</t>
  </si>
  <si>
    <t>Mayo</t>
  </si>
  <si>
    <t>Fortalecimiento de la Perspectiva de Género con la Participación E Inclusión de la Mujer en el Departamento, San Andrés Providencia y Santa Catalina</t>
  </si>
  <si>
    <t>SUEÑOS QUE TRANSFORMAN PARA FORTALECER LA PERSPECTIVA DE GÉNERO EN EL DEPARTAMENTO ARCHIPIÉLAGO DE SAN ANDRÉS Y PROVIDENCIA ISLAS.</t>
  </si>
  <si>
    <t>2.7.2</t>
  </si>
  <si>
    <t>Las que soñamos somos más en equidad de género</t>
  </si>
  <si>
    <t>Implementación de Un Programa Para + Sueños E Inclusión a Las Personas con Discapacidad del Departamento de San Andrés Isla</t>
  </si>
  <si>
    <t>SUEÑOS DE + INCLUSIÓN PARA LA POBLACIÓN CON CAPACIDAD</t>
  </si>
  <si>
    <t>2.7.5</t>
  </si>
  <si>
    <t>Soñando con el fortalecimiento de la población con discapacidad</t>
  </si>
  <si>
    <r>
      <t xml:space="preserve"> </t>
    </r>
    <r>
      <rPr>
        <sz val="10"/>
        <color rgb="FF000000"/>
        <rFont val="Arial"/>
        <family val="2"/>
      </rPr>
      <t>organizaciones fortalecidas</t>
    </r>
  </si>
  <si>
    <t>1 organización</t>
  </si>
  <si>
    <t>Junio</t>
  </si>
  <si>
    <t>Julio</t>
  </si>
  <si>
    <t>Formulación Caracterización, Asistencia y Atención a Población Habitante de, en Calle y Sus Familias San Andrés, San Andrés, Caribe</t>
  </si>
  <si>
    <t>JUNTOS SOÑAMOS + POR LOS DERECHOS Y LA REINSERCION SOCIAL DE LA POBLACION HABITANTES DE LA CALLE</t>
  </si>
  <si>
    <t>Soñando con inclusión social de los habitantes de y en la calle</t>
  </si>
  <si>
    <t>2.7.4</t>
  </si>
  <si>
    <t>Número de estrategias de asistencia y atención implementadas</t>
  </si>
  <si>
    <t>2 estrategias</t>
  </si>
  <si>
    <t>Fortalecimiento de la Transformación Social del Pueblo Raizal Todo el Departamento, San Andrés, Caribe</t>
  </si>
  <si>
    <t>Implementación de Las Acciones de Las Políticas Públicas de Atención a Niños, Niñas, Adolescentes y Jóvenes San Andrés Islas</t>
  </si>
  <si>
    <t>Protección Implementar la Política de Respeto a Las Personas Lgtbi del Departamento de San Andrés, Providencia y Santa Catalina. Todo el Departamento, San Andrés, Caribe</t>
  </si>
  <si>
    <t>SUEÑOS QUE TRANSFORMAN AL PUEBLO RAIZAL</t>
  </si>
  <si>
    <t>2.8.1</t>
  </si>
  <si>
    <t>Procesos organizativos del Pueblo Raizal</t>
  </si>
  <si>
    <t>Jóvenes + activos</t>
  </si>
  <si>
    <t>Abril</t>
  </si>
  <si>
    <t>RECONOCIENDO LA DIVERSIDAD Y DERECHOS DE + PERSONAS DE LA POBLACIÓN LGTBI</t>
  </si>
  <si>
    <t>2.7.3</t>
  </si>
  <si>
    <t>Cumpliendo + sueños de emprendimiento a las personas LGBTI</t>
  </si>
  <si>
    <t>Familias Raizales en situación de vulnerabilidad incluidas en la estrategia de Familias con Bienestar</t>
  </si>
  <si>
    <t>Apoyo a la Población Desplazada de San Andrés Islas</t>
  </si>
  <si>
    <t>Asistencia y Mas Inclusión Social Para la Superación de la Pobreza Extrema - Estrategia Red Unidos en San Andrés Isla</t>
  </si>
  <si>
    <t>ATENCIÓN INTEGRAL A VÍCTIMAS</t>
  </si>
  <si>
    <t>1.5.1</t>
  </si>
  <si>
    <t>Goce efectivo de sus derechos</t>
  </si>
  <si>
    <t>Número de víctimas atendidas y asistidas en el marco de la ley 1448 de 2011</t>
  </si>
  <si>
    <t>Superación de la Pobreza Extrema – Estrategia RED UNIDOS</t>
  </si>
  <si>
    <t>250 beneficiarios</t>
  </si>
  <si>
    <t>Más familias en acción (MFA)</t>
  </si>
  <si>
    <t>Fortalecimiento Para más inclusión social dirigido a beneficiarios del programa familias en acción</t>
  </si>
  <si>
    <t>Prestacion de Servicios de apoyo logístico para la realización del acciones de bienestar comunitario:   Comités de madres líderes y apoyos,    espacios pedagógicos  y de capacitación y encuentros en general/Prestación de Servicios para Realizacion de Encuentros de retroalimentación entre madres líderes  para el estímulo de procesos de liderazgo y bienestar comunitario/Prestación de Serviciso para la implemenación Estrategias de comunicación, educación e información socio comunitaria implementadas/Fortalecimiento de la capacidad técnica   del programa a través de la Adquisición de recursos materiales, equipos  e insumos de trabajo _ Materiale</t>
  </si>
  <si>
    <t>Espacios creados para la participación y atención de las mujeres comunitarias, ejecutivas, Raizales, Afrodescendientes, Palanqueras y mujeres de otra Raza / Campañas realizadas</t>
  </si>
  <si>
    <t xml:space="preserve">Planes, programas y proyectos ejecutados / Talleres implementados de entornos protectores </t>
  </si>
  <si>
    <t>Plan de acción de la política pública de juventud implementado / Espacios de participación de los jóvenes incrementados y fortalecidos</t>
  </si>
  <si>
    <t>proyectos productivos LGBTI financiados con las organizaciones de base / Número de capacitaciones realizadas</t>
  </si>
  <si>
    <t>Hogares que superan los logros correspondientes a Ingresos y Trabajo /  Número de hogares que superan los logros correspondientes a Salud y Nutrición</t>
  </si>
  <si>
    <t>3 proyectos / 30 talleres</t>
  </si>
  <si>
    <t>1 espacio / 1 campaña</t>
  </si>
  <si>
    <t>20% / 1</t>
  </si>
  <si>
    <t>2 proyectos / 5 capacitaciones</t>
  </si>
  <si>
    <t>Identificación y Caracterización del Pueblo Étnico Raizal.  Actividades académico, cultural o/y organizativas con jóvenes raizales /  Planes, programas y proyectos para la población raizal / fortalecimiento de organizaciones raizales / Ruta de protección, observatorio y garantía del pueblo étnico raizal diseñada</t>
  </si>
  <si>
    <t>2.7.6</t>
  </si>
  <si>
    <t xml:space="preserve"> CUMPLIENDO + SUEÑOS DE BIENESTAR A NUESTRAS PERSONAS ADULTAS MAYORES</t>
  </si>
  <si>
    <t>Cumpliendo + sueños de protección social a nuestras personas adultas mayores</t>
  </si>
  <si>
    <t>Fortalecimiento de la Atención Integral y Más Bienestar para los Adultos Mayores de San Andrés Isla</t>
  </si>
  <si>
    <t>Apoyo al acceso del transporte urbano y rural de las personas Adultas Mayores de San Andrés Islas</t>
  </si>
  <si>
    <t>Fortalecimiento y más Encuentros Recreativos-Culturales para el Adulto Mayor Nuevo Comienzo:  Otro Motivo para Vivir</t>
  </si>
  <si>
    <t>330 Personas Mayores Beneficiarias de Transporte diferencial</t>
  </si>
  <si>
    <t>Prestacion de Servicios de apoyo logísticos para la realización del acciones de bienestar comunitario:   Comités de madres líderes y apoyos y de capacitación y encuentros en general / Prestacion de Servicios de apoyo logísticos para la realización de Encuentros Pedagógicos / Prestación de Servicios para Realizacion de Encuentros de retroalimentación entre madres líderes  para el estímulo de procesos de liderazgo y bienestar comunitario / Contratación de talento humano para el apoyo a la gestión del Programa Más Familias en Acción como parte del equipo de apoyo al enlace para la ejecución de actividades relacionadas con el ciclo operativo y de Bienestar Comunitario.</t>
  </si>
  <si>
    <t>Organizaciones de jóvenes Raizales y Residentes creadas y fortalecidas</t>
  </si>
  <si>
    <t>Estrategias implementadas de pautas de crianza adecuadas y fortalecimiento de valores al interior de las familias de los jóvenes pertenecientes al sistema de responsabilidad penal</t>
  </si>
  <si>
    <t>Adolescentes y jóvenes que desarrollen acciones en derechos sexuales y reproductivos para la prevención de embarazos</t>
  </si>
  <si>
    <t>Iniciativas de emprendimiento sociales y económicas puestas en marcha</t>
  </si>
  <si>
    <t>Campañas realizadas</t>
  </si>
  <si>
    <t>Actividades académico, cultural o/y organizativas con jóvenes raizales</t>
  </si>
  <si>
    <t>Acciones implementadas de sensibilización a la comunidad Raizal a cerca de pautas de crianza</t>
  </si>
  <si>
    <t xml:space="preserve">Protocolos de atención diferencial para personas LGBTI diseñados y elaborados </t>
  </si>
  <si>
    <t xml:space="preserve">Número de campaña publicitaria masiva de reconocimiento y garantía de los derechos de las personas LGBTI </t>
  </si>
  <si>
    <t>Capacitación a las Organizaciones de mujeres</t>
  </si>
  <si>
    <t>Número de hogares que superan los logros correspondientes a Salud y Nutrición</t>
  </si>
  <si>
    <t>Hogares que superan los logros correspondientes a Ingresos y Trabajo.</t>
  </si>
  <si>
    <t xml:space="preserve">Formación de agentes educativos y comunitarios en pautas de crianza </t>
  </si>
  <si>
    <t>Plan de acción de la política pública de juventud  implementado</t>
  </si>
  <si>
    <t>septiembre</t>
  </si>
  <si>
    <t>dieciembre</t>
  </si>
  <si>
    <t>Programa de niñez y adolescencia con bienestar en la población Raizal y Afro del departamento</t>
  </si>
  <si>
    <t>sep.</t>
  </si>
  <si>
    <t>dic.</t>
  </si>
  <si>
    <t>Soñando por una estrategia de formación educativa contra la discriminación a personas LGBTI</t>
  </si>
  <si>
    <t>Cumpliendo sueños de atención diferencial para las personas LGBTI</t>
  </si>
  <si>
    <t>Número de capacitaciones realizadas</t>
  </si>
  <si>
    <t>Espacios de participación de los jóvenes incrementados y fortalecidos</t>
  </si>
  <si>
    <t xml:space="preserve">Talleres implementados de entornos protectores </t>
  </si>
  <si>
    <t>$ 46.200. 000</t>
  </si>
  <si>
    <t>Formación de agentes educativos y comunitarios en derechos sexuales y reproductivos en la comunidad Raizal y Residente</t>
  </si>
  <si>
    <t>Talleres implementados de entornos protectores</t>
  </si>
  <si>
    <t>Acciones desarrolladas que prevenga la reincidencia en delitos</t>
  </si>
  <si>
    <t xml:space="preserve">Espacios de participación de los jóvenes incrementados y fortalecidos                                                                </t>
  </si>
  <si>
    <t>Capacitaciones al pueblo raizal sobre marco normativo Nacional e Internacional de Protección al Pueblo Raizal</t>
  </si>
  <si>
    <t>1 profesional en nutrición contratado</t>
  </si>
  <si>
    <t>1 gerontologo contratado</t>
  </si>
  <si>
    <t>2 tecnicos y/o tecnologos contratados</t>
  </si>
  <si>
    <t>Contratación de 1 profesional (Trabajo Social)</t>
  </si>
  <si>
    <t>Servicios prestados a las empresas y servicios de producción.  6 iniciativas dirigidas a la promoción y visibilización del reconocimiento del aporte de las personas adultas mayores al desarrollo social, cultural y económico financiadas</t>
  </si>
  <si>
    <t>2.7.6.2 SUBPROGRAMA: Cumpliendo + sueños de atención diferencial de las personas adultas mayores</t>
  </si>
  <si>
    <t>2 Viviendas adecuadas/construidas</t>
  </si>
  <si>
    <t>2.7.6.3 SUBPROGRAMA: Cumpliendo + sueños de emprendimiento y reconocimiento de derechos a las personas adultas mayores</t>
  </si>
  <si>
    <t>2 Proyectos de emprendimiento de tipo productivo financiados</t>
  </si>
  <si>
    <t>2.7.6.1 SUBPROGRAMA: Cumpliendo + sueños de protección social a nuestras personas adultas mayores</t>
  </si>
  <si>
    <t xml:space="preserve"> APOYO A LA DOTACIÓN Y FUNCIONAMIENTO DE LOS CENTROS DE BIENESTAR DEL ANCIANO, EN SAN ANDRÉS 2018</t>
  </si>
  <si>
    <t>1 Acto adminsitrativo de aprobación e implementación de la politica pública de vejez y envejecimiento</t>
  </si>
  <si>
    <t>Compra de Bus</t>
  </si>
  <si>
    <t>Apoyo a iniciativas recreativas de las personas mayores_ Reinado Departamental_Semana de la persona Mayor entre otros</t>
  </si>
  <si>
    <t>Contratación de Mano de obra calificada_ te´cnico en educación física/o recreación</t>
  </si>
  <si>
    <t>Contratación de Mano de obra calificada_ Trabajador(a) Social y/o enfermeria</t>
  </si>
  <si>
    <t>Apoyo a las delegaciones Transporte aereo, terrestre, alojamiento, , seguros de viaje, imprevistos, etc/TRANSPORTE</t>
  </si>
  <si>
    <t>Apoyo a las delegaciones Transporte aereo, terrestre, alojamiento, , seguros de viaje, imprevistos, etc/IMPREVISTOS</t>
  </si>
  <si>
    <t>Apoyo a las delegaciones Transporte aereo, terrestre, alojamiento, , seguros de viaje, imprevistos, etc/ALOJAMIENTO Y ALIMENTACION</t>
  </si>
  <si>
    <t>Adquisicion de Elementos para la Dotación de las delegaciones y Centro Día: sudaderas, malatines, gorras, etc</t>
  </si>
  <si>
    <t>Mano de obra calilficada</t>
  </si>
  <si>
    <t>mano de obra no calificada</t>
  </si>
  <si>
    <t>materiales</t>
  </si>
  <si>
    <t>Servicios prestados a las empresas y servicios de producción</t>
  </si>
  <si>
    <t>Servicios de alojamiento comidas y bebidas</t>
  </si>
  <si>
    <t>adecuación edificios</t>
  </si>
  <si>
    <t xml:space="preserve"> Construcción Adecuación y Dotación del Centro día para la atención de las personas adultas mayores de san Luis y la loma San Andrés</t>
  </si>
  <si>
    <t>CONSTRUCCION CENTRO DIA DE LA LOMA</t>
  </si>
  <si>
    <t>FINALIZACION CONSTRUCCION CENTRO DIA SAN LUIS_vigendia futura 2017</t>
  </si>
  <si>
    <t>DE SER NECEESARIO PARA EL SECTOR DE LA LOMA</t>
  </si>
  <si>
    <t>DOTACIÓN NECESARIA PARA EL FUNCIONAMIENTO DE LOS DOS CENTROS CONSTRUIDOS Y FUNCIONANDO</t>
  </si>
  <si>
    <t>CUMPLIENDO + SUEÑOS DE BIENESTAR A NUESTRAS PERSONAS ADULTAS MAYORES</t>
  </si>
  <si>
    <t xml:space="preserve">2.7.6 </t>
  </si>
  <si>
    <t>152 Personas mayores beneficiarias del Programa Alimentario Local/DISPONIBLE PARA CONTRATAR 2018</t>
  </si>
  <si>
    <t>152 Personas mayores beneficiarias del Programa Alimentario Local/VIENEN CON VIGENCIA FUTURA 2017</t>
  </si>
  <si>
    <t>Enero</t>
  </si>
  <si>
    <t>Febrero</t>
  </si>
  <si>
    <t>Diciembre</t>
  </si>
  <si>
    <t>Octubre</t>
  </si>
  <si>
    <t>Personas mayores beneficiarias del Programa Alimentario Local</t>
  </si>
  <si>
    <t>apoyo a la dotación y funcionamiento de los centros de bienestar del anciano, en san andrés 2018</t>
  </si>
  <si>
    <t>Fortalecimiento de la Atención Integral y Más Bienestar Para los Adultos Mayores de San Andrés Isla , San Andrés, Caribe</t>
  </si>
  <si>
    <t>Personas Mayores Beneficiarias de Transporte diferencial</t>
  </si>
  <si>
    <t>finalizacion construccion centro dia san luis_vigendia futura 2017</t>
  </si>
  <si>
    <t>Cumpliendo + sueños de emprendimiento y reconocimiento de derechos a las personas adultas mayores</t>
  </si>
  <si>
    <t>Apoyo y Más Acceso del Transporte Urbano y Rural de Las Personas Adultas Mayores de San Andrés, San Andrés, Caribe</t>
  </si>
  <si>
    <t>Construcción Adecuación y Dotación del Centro Día Para la Atención de Las Personas Adultas Mayores de San Luis y la Loma en San Andrés Isla, Caribe</t>
  </si>
  <si>
    <t>sep</t>
  </si>
  <si>
    <t>diciembre</t>
  </si>
  <si>
    <t>Documento diagnóstico elaborado</t>
  </si>
  <si>
    <r>
      <t xml:space="preserve"> </t>
    </r>
    <r>
      <rPr>
        <sz val="11"/>
        <color rgb="FF000000"/>
        <rFont val="Calibri"/>
        <family val="2"/>
        <scheme val="minor"/>
      </rPr>
      <t>organizaciones fortalecidas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</si>
</sst>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$&quot;\ #,##0;[Red]\-&quot;$&quot;\ #,##0"/>
    <numFmt numFmtId="42" formatCode="_-&quot;$&quot;\ * #,##0_-;\-&quot;$&quot;\ * #,##0_-;_-&quot;$&quot;\ * &quot;-&quot;_-;_-@_-"/>
    <numFmt numFmtId="41" formatCode="_-* #,##0_-;\-* #,##0_-;_-* &quot;-&quot;_-;_-@_-"/>
    <numFmt numFmtId="164" formatCode="&quot;$&quot;\ #,##0"/>
    <numFmt numFmtId="165" formatCode="#,##0_ ;\-#,##0\ "/>
    <numFmt numFmtId="166" formatCode="&quot;$&quot;#,##0;[Red]\-&quot;$&quot;#,##0"/>
    <numFmt numFmtId="167" formatCode="&quot;$&quot;\ #,##0.00"/>
    <numFmt numFmtId="168" formatCode="&quot;$&quot;\ #,##0.00_);\(&quot;$&quot;\ #,##0.00\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9"/>
      <color theme="1"/>
      <name val="Arial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2" fontId="2" fillId="0" borderId="0" applyFont="0" applyFill="0" applyBorder="0" applyAlignment="0" applyProtection="0"/>
    <xf numFmtId="0" fontId="5" fillId="0" borderId="0"/>
    <xf numFmtId="41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96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justify" vertical="center" wrapText="1"/>
    </xf>
    <xf numFmtId="0" fontId="0" fillId="0" borderId="11" xfId="0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6" fontId="3" fillId="0" borderId="1" xfId="0" applyNumberFormat="1" applyFont="1" applyBorder="1" applyAlignment="1">
      <alignment horizontal="right" vertical="center" wrapText="1"/>
    </xf>
    <xf numFmtId="164" fontId="0" fillId="0" borderId="1" xfId="1" applyNumberFormat="1" applyFont="1" applyBorder="1" applyAlignment="1">
      <alignment vertical="center"/>
    </xf>
    <xf numFmtId="164" fontId="3" fillId="0" borderId="1" xfId="1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left" vertical="center" wrapText="1"/>
    </xf>
    <xf numFmtId="164" fontId="0" fillId="0" borderId="1" xfId="0" applyNumberFormat="1" applyBorder="1" applyAlignment="1">
      <alignment horizontal="right" vertical="center"/>
    </xf>
    <xf numFmtId="164" fontId="0" fillId="0" borderId="10" xfId="1" applyNumberFormat="1" applyFont="1" applyBorder="1" applyAlignment="1">
      <alignment horizontal="right" vertical="center"/>
    </xf>
    <xf numFmtId="164" fontId="0" fillId="0" borderId="1" xfId="1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center" vertical="center"/>
    </xf>
    <xf numFmtId="165" fontId="0" fillId="0" borderId="1" xfId="3" applyNumberFormat="1" applyFont="1" applyBorder="1" applyAlignment="1">
      <alignment horizontal="center" vertical="center"/>
    </xf>
    <xf numFmtId="1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6" fontId="3" fillId="0" borderId="10" xfId="0" applyNumberFormat="1" applyFont="1" applyBorder="1" applyAlignment="1">
      <alignment vertical="center" wrapText="1"/>
    </xf>
    <xf numFmtId="16" fontId="0" fillId="0" borderId="10" xfId="0" applyNumberFormat="1" applyBorder="1" applyAlignment="1">
      <alignment vertical="center"/>
    </xf>
    <xf numFmtId="16" fontId="0" fillId="0" borderId="15" xfId="0" applyNumberFormat="1" applyBorder="1" applyAlignment="1">
      <alignment horizontal="center" vertical="center"/>
    </xf>
    <xf numFmtId="164" fontId="0" fillId="2" borderId="1" xfId="1" applyNumberFormat="1" applyFont="1" applyFill="1" applyBorder="1" applyAlignment="1">
      <alignment vertical="center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/>
    <xf numFmtId="0" fontId="6" fillId="0" borderId="1" xfId="0" applyFont="1" applyBorder="1" applyAlignment="1">
      <alignment horizontal="left" vertical="center" wrapText="1"/>
    </xf>
    <xf numFmtId="1" fontId="0" fillId="0" borderId="1" xfId="0" applyNumberFormat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166" fontId="0" fillId="2" borderId="10" xfId="0" applyNumberFormat="1" applyFont="1" applyFill="1" applyBorder="1" applyAlignment="1">
      <alignment horizontal="right" vertical="center" wrapText="1"/>
    </xf>
    <xf numFmtId="0" fontId="0" fillId="0" borderId="15" xfId="0" applyBorder="1"/>
    <xf numFmtId="6" fontId="3" fillId="0" borderId="15" xfId="0" applyNumberFormat="1" applyFont="1" applyBorder="1" applyAlignment="1">
      <alignment horizontal="right" vertical="center" wrapText="1"/>
    </xf>
    <xf numFmtId="0" fontId="0" fillId="0" borderId="15" xfId="0" applyBorder="1" applyAlignment="1">
      <alignment horizontal="center" vertical="center"/>
    </xf>
    <xf numFmtId="6" fontId="3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wrapText="1"/>
    </xf>
    <xf numFmtId="16" fontId="0" fillId="0" borderId="10" xfId="0" applyNumberFormat="1" applyBorder="1" applyAlignment="1">
      <alignment horizontal="center" vertical="center"/>
    </xf>
    <xf numFmtId="6" fontId="3" fillId="0" borderId="1" xfId="0" applyNumberFormat="1" applyFont="1" applyBorder="1" applyAlignment="1">
      <alignment vertical="center" wrapText="1"/>
    </xf>
    <xf numFmtId="9" fontId="0" fillId="0" borderId="1" xfId="4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1" fontId="0" fillId="0" borderId="1" xfId="4" applyNumberFormat="1" applyFont="1" applyBorder="1" applyAlignment="1">
      <alignment horizontal="center" vertical="center"/>
    </xf>
    <xf numFmtId="6" fontId="3" fillId="0" borderId="18" xfId="0" applyNumberFormat="1" applyFont="1" applyBorder="1" applyAlignment="1">
      <alignment horizontal="right" vertical="center" wrapText="1"/>
    </xf>
    <xf numFmtId="167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167" fontId="6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168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8" xfId="0" applyFont="1" applyBorder="1"/>
    <xf numFmtId="167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167" fontId="0" fillId="0" borderId="1" xfId="0" applyNumberFormat="1" applyFont="1" applyBorder="1" applyAlignment="1">
      <alignment horizontal="center" vertical="center" wrapText="1"/>
    </xf>
    <xf numFmtId="168" fontId="0" fillId="0" borderId="1" xfId="0" applyNumberFormat="1" applyFont="1" applyBorder="1" applyAlignment="1">
      <alignment vertical="center" wrapText="1"/>
    </xf>
    <xf numFmtId="167" fontId="6" fillId="0" borderId="1" xfId="0" applyNumberFormat="1" applyFont="1" applyBorder="1" applyAlignment="1">
      <alignment horizontal="center" vertical="center" wrapText="1"/>
    </xf>
    <xf numFmtId="167" fontId="0" fillId="0" borderId="5" xfId="0" applyNumberFormat="1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39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6" fillId="2" borderId="1" xfId="2" applyFont="1" applyFill="1" applyBorder="1" applyAlignment="1">
      <alignment vertical="center" wrapText="1"/>
    </xf>
    <xf numFmtId="0" fontId="2" fillId="0" borderId="1" xfId="2" applyFont="1" applyBorder="1" applyAlignment="1">
      <alignment horizontal="justify" vertical="center" wrapText="1"/>
    </xf>
    <xf numFmtId="0" fontId="6" fillId="2" borderId="1" xfId="2" applyFont="1" applyFill="1" applyBorder="1" applyAlignment="1">
      <alignment horizontal="justify" vertical="center" wrapText="1"/>
    </xf>
    <xf numFmtId="0" fontId="0" fillId="0" borderId="10" xfId="0" applyFont="1" applyBorder="1" applyAlignment="1">
      <alignment vertical="center" wrapText="1"/>
    </xf>
    <xf numFmtId="164" fontId="0" fillId="0" borderId="10" xfId="0" applyNumberFormat="1" applyBorder="1" applyAlignment="1">
      <alignment horizontal="right" vertical="center"/>
    </xf>
    <xf numFmtId="164" fontId="0" fillId="2" borderId="10" xfId="0" applyNumberFormat="1" applyFill="1" applyBorder="1" applyAlignment="1">
      <alignment horizontal="right" vertical="center"/>
    </xf>
    <xf numFmtId="164" fontId="0" fillId="0" borderId="1" xfId="0" applyNumberFormat="1" applyFont="1" applyBorder="1" applyAlignment="1">
      <alignment horizontal="right" vertical="center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vertical="center" wrapText="1"/>
    </xf>
    <xf numFmtId="1" fontId="0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8" xfId="0" applyFont="1" applyBorder="1" applyAlignment="1">
      <alignment wrapText="1"/>
    </xf>
    <xf numFmtId="0" fontId="0" fillId="0" borderId="11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2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" xfId="0" applyFont="1" applyBorder="1"/>
    <xf numFmtId="0" fontId="0" fillId="0" borderId="1" xfId="0" applyFont="1" applyBorder="1" applyAlignment="1">
      <alignment vertical="center"/>
    </xf>
    <xf numFmtId="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wrapText="1"/>
    </xf>
    <xf numFmtId="39" fontId="0" fillId="0" borderId="1" xfId="0" applyNumberFormat="1" applyFont="1" applyBorder="1" applyAlignment="1">
      <alignment vertical="center" wrapText="1"/>
    </xf>
    <xf numFmtId="0" fontId="0" fillId="0" borderId="5" xfId="0" applyFont="1" applyBorder="1"/>
    <xf numFmtId="0" fontId="0" fillId="0" borderId="6" xfId="0" applyFont="1" applyBorder="1"/>
    <xf numFmtId="0" fontId="0" fillId="0" borderId="15" xfId="0" applyFont="1" applyBorder="1" applyAlignment="1">
      <alignment wrapText="1"/>
    </xf>
    <xf numFmtId="0" fontId="0" fillId="0" borderId="1" xfId="0" applyFont="1" applyBorder="1" applyAlignment="1">
      <alignment horizontal="justify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justify" vertical="center" wrapText="1"/>
    </xf>
    <xf numFmtId="164" fontId="0" fillId="0" borderId="1" xfId="1" applyNumberFormat="1" applyFont="1" applyBorder="1" applyAlignment="1">
      <alignment horizontal="right" vertical="center" wrapText="1"/>
    </xf>
    <xf numFmtId="0" fontId="8" fillId="2" borderId="1" xfId="0" applyFont="1" applyFill="1" applyBorder="1" applyAlignment="1">
      <alignment horizontal="left" vertical="center" wrapText="1"/>
    </xf>
    <xf numFmtId="6" fontId="0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vertical="center" wrapText="1"/>
    </xf>
    <xf numFmtId="0" fontId="6" fillId="2" borderId="1" xfId="2" applyFont="1" applyFill="1" applyBorder="1" applyAlignment="1">
      <alignment vertical="justify" wrapText="1"/>
    </xf>
    <xf numFmtId="0" fontId="0" fillId="0" borderId="1" xfId="2" applyFont="1" applyBorder="1" applyAlignment="1">
      <alignment horizontal="justify" vertical="center" wrapText="1"/>
    </xf>
    <xf numFmtId="0" fontId="0" fillId="0" borderId="5" xfId="0" applyFont="1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/>
    <xf numFmtId="164" fontId="0" fillId="0" borderId="1" xfId="0" applyNumberFormat="1" applyFont="1" applyBorder="1" applyAlignment="1">
      <alignment vertical="center"/>
    </xf>
    <xf numFmtId="0" fontId="0" fillId="0" borderId="0" xfId="0" applyBorder="1"/>
    <xf numFmtId="164" fontId="0" fillId="0" borderId="5" xfId="0" applyNumberFormat="1" applyFont="1" applyBorder="1" applyAlignment="1">
      <alignment vertical="center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6" fontId="3" fillId="0" borderId="15" xfId="0" applyNumberFormat="1" applyFont="1" applyBorder="1" applyAlignment="1">
      <alignment horizontal="right" vertical="center" wrapText="1"/>
    </xf>
    <xf numFmtId="6" fontId="3" fillId="0" borderId="10" xfId="0" applyNumberFormat="1" applyFont="1" applyBorder="1" applyAlignment="1">
      <alignment horizontal="right" vertical="center" wrapText="1"/>
    </xf>
    <xf numFmtId="164" fontId="0" fillId="0" borderId="15" xfId="0" applyNumberFormat="1" applyBorder="1" applyAlignment="1">
      <alignment horizontal="right" vertical="center"/>
    </xf>
    <xf numFmtId="164" fontId="0" fillId="0" borderId="10" xfId="0" applyNumberFormat="1" applyBorder="1" applyAlignment="1">
      <alignment horizontal="right" vertical="center"/>
    </xf>
    <xf numFmtId="16" fontId="0" fillId="0" borderId="15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20" xfId="0" applyBorder="1" applyAlignment="1">
      <alignment horizontal="center" vertical="center" wrapText="1"/>
    </xf>
    <xf numFmtId="16" fontId="0" fillId="0" borderId="18" xfId="0" applyNumberFormat="1" applyBorder="1" applyAlignment="1">
      <alignment horizontal="center" vertical="center"/>
    </xf>
    <xf numFmtId="16" fontId="0" fillId="0" borderId="10" xfId="0" applyNumberFormat="1" applyBorder="1" applyAlignment="1">
      <alignment horizontal="center" vertical="center"/>
    </xf>
    <xf numFmtId="6" fontId="3" fillId="0" borderId="15" xfId="0" applyNumberFormat="1" applyFont="1" applyBorder="1" applyAlignment="1">
      <alignment horizontal="center" vertical="center" wrapText="1"/>
    </xf>
    <xf numFmtId="6" fontId="3" fillId="0" borderId="18" xfId="0" applyNumberFormat="1" applyFont="1" applyBorder="1" applyAlignment="1">
      <alignment horizontal="center" vertical="center" wrapText="1"/>
    </xf>
    <xf numFmtId="6" fontId="3" fillId="0" borderId="10" xfId="0" applyNumberFormat="1" applyFont="1" applyBorder="1" applyAlignment="1">
      <alignment horizontal="center" vertical="center" wrapText="1"/>
    </xf>
    <xf numFmtId="164" fontId="0" fillId="0" borderId="18" xfId="0" applyNumberFormat="1" applyBorder="1" applyAlignment="1">
      <alignment horizontal="right" vertical="center"/>
    </xf>
    <xf numFmtId="0" fontId="3" fillId="0" borderId="18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3" fontId="0" fillId="0" borderId="18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167" fontId="0" fillId="0" borderId="15" xfId="0" applyNumberFormat="1" applyFont="1" applyBorder="1" applyAlignment="1">
      <alignment horizontal="center" vertical="center" wrapText="1"/>
    </xf>
    <xf numFmtId="167" fontId="0" fillId="0" borderId="18" xfId="0" applyNumberFormat="1" applyFont="1" applyBorder="1" applyAlignment="1">
      <alignment horizontal="center" vertical="center" wrapText="1"/>
    </xf>
    <xf numFmtId="167" fontId="0" fillId="0" borderId="10" xfId="0" applyNumberFormat="1" applyFont="1" applyBorder="1" applyAlignment="1">
      <alignment horizontal="center" vertical="center" wrapText="1"/>
    </xf>
    <xf numFmtId="164" fontId="0" fillId="0" borderId="15" xfId="0" applyNumberFormat="1" applyFont="1" applyBorder="1" applyAlignment="1">
      <alignment horizontal="right" vertical="center"/>
    </xf>
    <xf numFmtId="164" fontId="0" fillId="0" borderId="18" xfId="0" applyNumberFormat="1" applyFont="1" applyBorder="1" applyAlignment="1">
      <alignment horizontal="right" vertical="center"/>
    </xf>
    <xf numFmtId="164" fontId="0" fillId="0" borderId="10" xfId="0" applyNumberFormat="1" applyFont="1" applyBorder="1" applyAlignment="1">
      <alignment horizontal="right" vertical="center"/>
    </xf>
    <xf numFmtId="1" fontId="0" fillId="0" borderId="15" xfId="0" applyNumberFormat="1" applyFont="1" applyBorder="1" applyAlignment="1">
      <alignment horizontal="center" vertical="center" wrapText="1"/>
    </xf>
    <xf numFmtId="1" fontId="0" fillId="0" borderId="18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</cellXfs>
  <cellStyles count="5">
    <cellStyle name="Millares [0]" xfId="3" builtinId="6"/>
    <cellStyle name="Moneda [0]" xfId="1" builtinId="7"/>
    <cellStyle name="Normal" xfId="0" builtinId="0"/>
    <cellStyle name="Normal 2" xfId="2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50"/>
  <sheetViews>
    <sheetView tabSelected="1" topLeftCell="A37" workbookViewId="0">
      <selection activeCell="C39" sqref="C39:C40"/>
    </sheetView>
  </sheetViews>
  <sheetFormatPr baseColWidth="10" defaultRowHeight="15" x14ac:dyDescent="0.25"/>
  <cols>
    <col min="1" max="1" width="2" customWidth="1"/>
    <col min="2" max="2" width="9.5703125" customWidth="1"/>
    <col min="3" max="3" width="31.28515625" customWidth="1"/>
    <col min="4" max="4" width="30.7109375" customWidth="1"/>
    <col min="5" max="5" width="30" customWidth="1"/>
    <col min="6" max="6" width="58.42578125" customWidth="1"/>
    <col min="7" max="7" width="19.7109375" customWidth="1"/>
    <col min="8" max="8" width="14.85546875" customWidth="1"/>
    <col min="9" max="9" width="15.28515625" bestFit="1" customWidth="1"/>
    <col min="10" max="10" width="14.140625" customWidth="1"/>
    <col min="11" max="11" width="7.28515625" customWidth="1"/>
    <col min="12" max="12" width="13.140625" bestFit="1" customWidth="1"/>
    <col min="13" max="13" width="15.5703125" bestFit="1" customWidth="1"/>
    <col min="14" max="14" width="15.140625" bestFit="1" customWidth="1"/>
    <col min="15" max="15" width="16.5703125" customWidth="1"/>
    <col min="16" max="16" width="7.42578125" customWidth="1"/>
    <col min="17" max="17" width="9.85546875" customWidth="1"/>
    <col min="18" max="18" width="10.42578125" customWidth="1"/>
  </cols>
  <sheetData>
    <row r="2" spans="2:18" ht="15.75" thickBot="1" x14ac:dyDescent="0.3"/>
    <row r="3" spans="2:18" s="2" customFormat="1" x14ac:dyDescent="0.25">
      <c r="B3" s="149" t="s">
        <v>0</v>
      </c>
      <c r="C3" s="151" t="s">
        <v>1</v>
      </c>
      <c r="D3" s="151" t="s">
        <v>2</v>
      </c>
      <c r="E3" s="151" t="s">
        <v>3</v>
      </c>
      <c r="F3" s="151" t="s">
        <v>4</v>
      </c>
      <c r="G3" s="151" t="s">
        <v>5</v>
      </c>
      <c r="H3" s="144" t="s">
        <v>17</v>
      </c>
      <c r="I3" s="144"/>
      <c r="J3" s="144"/>
      <c r="K3" s="144"/>
      <c r="L3" s="144"/>
      <c r="M3" s="144"/>
      <c r="N3" s="144"/>
      <c r="O3" s="144"/>
      <c r="P3" s="145" t="s">
        <v>13</v>
      </c>
      <c r="Q3" s="145" t="s">
        <v>14</v>
      </c>
      <c r="R3" s="147" t="s">
        <v>15</v>
      </c>
    </row>
    <row r="4" spans="2:18" s="1" customFormat="1" ht="15.75" thickBot="1" x14ac:dyDescent="0.3">
      <c r="B4" s="150"/>
      <c r="C4" s="152"/>
      <c r="D4" s="152"/>
      <c r="E4" s="152"/>
      <c r="F4" s="152"/>
      <c r="G4" s="152"/>
      <c r="H4" s="20" t="s">
        <v>6</v>
      </c>
      <c r="I4" s="20" t="s">
        <v>7</v>
      </c>
      <c r="J4" s="20" t="s">
        <v>8</v>
      </c>
      <c r="K4" s="20" t="s">
        <v>9</v>
      </c>
      <c r="L4" s="20" t="s">
        <v>10</v>
      </c>
      <c r="M4" s="20" t="s">
        <v>11</v>
      </c>
      <c r="N4" s="20" t="s">
        <v>12</v>
      </c>
      <c r="O4" s="20" t="s">
        <v>16</v>
      </c>
      <c r="P4" s="146"/>
      <c r="Q4" s="146"/>
      <c r="R4" s="148"/>
    </row>
    <row r="5" spans="2:18" ht="51" customHeight="1" thickTop="1" x14ac:dyDescent="0.25">
      <c r="B5" s="118" t="s">
        <v>29</v>
      </c>
      <c r="C5" s="120" t="s">
        <v>28</v>
      </c>
      <c r="D5" s="120" t="s">
        <v>27</v>
      </c>
      <c r="E5" s="122" t="s">
        <v>26</v>
      </c>
      <c r="F5" s="10" t="s">
        <v>97</v>
      </c>
      <c r="G5" s="23">
        <v>3</v>
      </c>
      <c r="H5" s="19">
        <v>12840000</v>
      </c>
      <c r="I5" s="3"/>
      <c r="J5" s="3"/>
      <c r="K5" s="3"/>
      <c r="L5" s="3"/>
      <c r="M5" s="3"/>
      <c r="N5" s="3"/>
      <c r="O5" s="72">
        <f t="shared" ref="O5:O15" si="0">+H5</f>
        <v>12840000</v>
      </c>
      <c r="P5" s="8" t="s">
        <v>30</v>
      </c>
      <c r="Q5" s="8" t="s">
        <v>31</v>
      </c>
      <c r="R5" s="9" t="s">
        <v>25</v>
      </c>
    </row>
    <row r="6" spans="2:18" ht="36" customHeight="1" x14ac:dyDescent="0.25">
      <c r="B6" s="153"/>
      <c r="C6" s="130"/>
      <c r="D6" s="130"/>
      <c r="E6" s="169"/>
      <c r="F6" s="34" t="s">
        <v>103</v>
      </c>
      <c r="G6" s="23">
        <v>15</v>
      </c>
      <c r="H6" s="19">
        <v>15000000</v>
      </c>
      <c r="I6" s="3"/>
      <c r="J6" s="3"/>
      <c r="K6" s="3"/>
      <c r="L6" s="3"/>
      <c r="M6" s="3"/>
      <c r="N6" s="3"/>
      <c r="O6" s="72">
        <f t="shared" si="0"/>
        <v>15000000</v>
      </c>
      <c r="P6" s="22">
        <v>43414</v>
      </c>
      <c r="Q6" s="22">
        <v>43449</v>
      </c>
      <c r="R6" s="9" t="s">
        <v>25</v>
      </c>
    </row>
    <row r="7" spans="2:18" ht="36" customHeight="1" x14ac:dyDescent="0.25">
      <c r="B7" s="153"/>
      <c r="C7" s="130"/>
      <c r="D7" s="130"/>
      <c r="E7" s="169"/>
      <c r="F7" s="10" t="s">
        <v>107</v>
      </c>
      <c r="G7" s="23">
        <v>600</v>
      </c>
      <c r="H7" s="19">
        <v>300000000</v>
      </c>
      <c r="I7" s="3"/>
      <c r="J7" s="3"/>
      <c r="K7" s="3"/>
      <c r="L7" s="3"/>
      <c r="M7" s="3"/>
      <c r="N7" s="3"/>
      <c r="O7" s="72">
        <f t="shared" si="0"/>
        <v>300000000</v>
      </c>
      <c r="P7" s="22" t="s">
        <v>108</v>
      </c>
      <c r="Q7" s="22" t="s">
        <v>109</v>
      </c>
      <c r="R7" s="9" t="s">
        <v>25</v>
      </c>
    </row>
    <row r="8" spans="2:18" ht="36" customHeight="1" x14ac:dyDescent="0.25">
      <c r="B8" s="153"/>
      <c r="C8" s="130"/>
      <c r="D8" s="130"/>
      <c r="E8" s="169"/>
      <c r="F8" s="10" t="s">
        <v>114</v>
      </c>
      <c r="G8" s="23">
        <v>4</v>
      </c>
      <c r="H8" s="19">
        <v>200000000</v>
      </c>
      <c r="I8" s="3"/>
      <c r="J8" s="3"/>
      <c r="K8" s="3"/>
      <c r="L8" s="3"/>
      <c r="M8" s="3"/>
      <c r="N8" s="3"/>
      <c r="O8" s="72">
        <f t="shared" si="0"/>
        <v>200000000</v>
      </c>
      <c r="P8" s="22">
        <v>43259</v>
      </c>
      <c r="Q8" s="22">
        <v>43290</v>
      </c>
      <c r="R8" s="9" t="s">
        <v>25</v>
      </c>
    </row>
    <row r="9" spans="2:18" ht="36" customHeight="1" x14ac:dyDescent="0.25">
      <c r="B9" s="119"/>
      <c r="C9" s="121"/>
      <c r="D9" s="121"/>
      <c r="E9" s="123"/>
      <c r="F9" s="10" t="s">
        <v>114</v>
      </c>
      <c r="G9" s="23">
        <v>5</v>
      </c>
      <c r="H9" s="19">
        <v>45908450</v>
      </c>
      <c r="I9" s="3"/>
      <c r="J9" s="3"/>
      <c r="K9" s="3"/>
      <c r="L9" s="3"/>
      <c r="M9" s="3"/>
      <c r="N9" s="3"/>
      <c r="O9" s="72">
        <f t="shared" si="0"/>
        <v>45908450</v>
      </c>
      <c r="P9" s="22">
        <v>43433</v>
      </c>
      <c r="Q9" s="22">
        <v>43462</v>
      </c>
      <c r="R9" s="9" t="s">
        <v>25</v>
      </c>
    </row>
    <row r="10" spans="2:18" ht="37.5" customHeight="1" x14ac:dyDescent="0.25">
      <c r="B10" s="118" t="s">
        <v>34</v>
      </c>
      <c r="C10" s="159" t="s">
        <v>33</v>
      </c>
      <c r="D10" s="120" t="s">
        <v>35</v>
      </c>
      <c r="E10" s="122" t="s">
        <v>32</v>
      </c>
      <c r="F10" s="11" t="s">
        <v>94</v>
      </c>
      <c r="G10" s="23">
        <v>1</v>
      </c>
      <c r="H10" s="28">
        <v>34800000</v>
      </c>
      <c r="I10" s="3"/>
      <c r="J10" s="3"/>
      <c r="K10" s="3"/>
      <c r="L10" s="3"/>
      <c r="M10" s="3"/>
      <c r="N10" s="3"/>
      <c r="O10" s="72">
        <f t="shared" si="0"/>
        <v>34800000</v>
      </c>
      <c r="P10" s="22">
        <v>43281</v>
      </c>
      <c r="Q10" s="22">
        <v>43341</v>
      </c>
      <c r="R10" s="9" t="s">
        <v>25</v>
      </c>
    </row>
    <row r="11" spans="2:18" ht="31.5" customHeight="1" x14ac:dyDescent="0.25">
      <c r="B11" s="153"/>
      <c r="C11" s="160"/>
      <c r="D11" s="130"/>
      <c r="E11" s="169"/>
      <c r="F11" s="32" t="s">
        <v>100</v>
      </c>
      <c r="G11" s="30">
        <v>1</v>
      </c>
      <c r="H11" s="35">
        <v>10000000</v>
      </c>
      <c r="I11" s="31"/>
      <c r="J11" s="31"/>
      <c r="K11" s="31"/>
      <c r="L11" s="31"/>
      <c r="M11" s="31"/>
      <c r="N11" s="31"/>
      <c r="O11" s="73">
        <f t="shared" si="0"/>
        <v>10000000</v>
      </c>
      <c r="P11" s="22">
        <v>43414</v>
      </c>
      <c r="Q11" s="22">
        <v>43449</v>
      </c>
      <c r="R11" s="9" t="s">
        <v>25</v>
      </c>
    </row>
    <row r="12" spans="2:18" ht="31.5" customHeight="1" x14ac:dyDescent="0.25">
      <c r="B12" s="119"/>
      <c r="C12" s="161"/>
      <c r="D12" s="121"/>
      <c r="E12" s="123"/>
      <c r="F12" s="32" t="s">
        <v>95</v>
      </c>
      <c r="G12" s="30">
        <v>1</v>
      </c>
      <c r="H12" s="35">
        <v>113200000</v>
      </c>
      <c r="I12" s="31"/>
      <c r="J12" s="31"/>
      <c r="K12" s="31"/>
      <c r="L12" s="31"/>
      <c r="M12" s="31"/>
      <c r="N12" s="31"/>
      <c r="O12" s="73">
        <f t="shared" si="0"/>
        <v>113200000</v>
      </c>
      <c r="P12" s="22" t="s">
        <v>30</v>
      </c>
      <c r="Q12" s="22" t="s">
        <v>24</v>
      </c>
      <c r="R12" s="9" t="s">
        <v>25</v>
      </c>
    </row>
    <row r="13" spans="2:18" ht="51" x14ac:dyDescent="0.25">
      <c r="B13" s="6" t="s">
        <v>38</v>
      </c>
      <c r="C13" s="7" t="s">
        <v>37</v>
      </c>
      <c r="D13" s="7" t="s">
        <v>39</v>
      </c>
      <c r="E13" s="4" t="s">
        <v>36</v>
      </c>
      <c r="F13" s="12" t="s">
        <v>40</v>
      </c>
      <c r="G13" s="8">
        <v>1</v>
      </c>
      <c r="H13" s="15">
        <v>25000000</v>
      </c>
      <c r="I13" s="3"/>
      <c r="J13" s="3"/>
      <c r="K13" s="3"/>
      <c r="L13" s="3"/>
      <c r="M13" s="3"/>
      <c r="N13" s="3"/>
      <c r="O13" s="72">
        <f t="shared" si="0"/>
        <v>25000000</v>
      </c>
      <c r="P13" s="22">
        <v>43414</v>
      </c>
      <c r="Q13" s="22">
        <v>43449</v>
      </c>
      <c r="R13" s="9" t="s">
        <v>25</v>
      </c>
    </row>
    <row r="14" spans="2:18" ht="27" customHeight="1" x14ac:dyDescent="0.25">
      <c r="B14" s="118" t="s">
        <v>47</v>
      </c>
      <c r="C14" s="120" t="s">
        <v>45</v>
      </c>
      <c r="D14" s="120" t="s">
        <v>46</v>
      </c>
      <c r="E14" s="122" t="s">
        <v>44</v>
      </c>
      <c r="F14" s="12" t="s">
        <v>170</v>
      </c>
      <c r="G14" s="8">
        <v>1</v>
      </c>
      <c r="H14" s="15">
        <v>13000000</v>
      </c>
      <c r="I14" s="3"/>
      <c r="J14" s="3"/>
      <c r="K14" s="3"/>
      <c r="L14" s="3"/>
      <c r="M14" s="3"/>
      <c r="N14" s="3"/>
      <c r="O14" s="72">
        <f t="shared" si="0"/>
        <v>13000000</v>
      </c>
      <c r="P14" s="22"/>
      <c r="Q14" s="22"/>
      <c r="R14" s="9" t="s">
        <v>25</v>
      </c>
    </row>
    <row r="15" spans="2:18" ht="37.5" customHeight="1" x14ac:dyDescent="0.25">
      <c r="B15" s="119"/>
      <c r="C15" s="121"/>
      <c r="D15" s="121"/>
      <c r="E15" s="123"/>
      <c r="F15" s="16" t="s">
        <v>48</v>
      </c>
      <c r="G15" s="8">
        <v>1</v>
      </c>
      <c r="H15" s="13">
        <f>28363814+38636186</f>
        <v>67000000</v>
      </c>
      <c r="I15" s="3"/>
      <c r="J15" s="3"/>
      <c r="K15" s="3"/>
      <c r="L15" s="3"/>
      <c r="M15" s="3"/>
      <c r="N15" s="3"/>
      <c r="O15" s="72">
        <f t="shared" si="0"/>
        <v>67000000</v>
      </c>
      <c r="P15" s="8" t="s">
        <v>23</v>
      </c>
      <c r="Q15" s="8" t="s">
        <v>31</v>
      </c>
      <c r="R15" s="9" t="s">
        <v>25</v>
      </c>
    </row>
    <row r="16" spans="2:18" ht="63.75" customHeight="1" x14ac:dyDescent="0.25">
      <c r="B16" s="118" t="s">
        <v>54</v>
      </c>
      <c r="C16" s="154" t="s">
        <v>53</v>
      </c>
      <c r="D16" s="154" t="s">
        <v>55</v>
      </c>
      <c r="E16" s="170" t="s">
        <v>50</v>
      </c>
      <c r="F16" s="7" t="s">
        <v>96</v>
      </c>
      <c r="G16" s="8">
        <v>2</v>
      </c>
      <c r="H16" s="13">
        <v>18600000</v>
      </c>
      <c r="I16" s="3"/>
      <c r="J16" s="3"/>
      <c r="K16" s="3"/>
      <c r="L16" s="3"/>
      <c r="M16" s="3"/>
      <c r="N16" s="3"/>
      <c r="O16" s="72">
        <f t="shared" ref="O16:O41" si="1">+H16</f>
        <v>18600000</v>
      </c>
      <c r="P16" s="8" t="s">
        <v>30</v>
      </c>
      <c r="Q16" s="8" t="s">
        <v>42</v>
      </c>
      <c r="R16" s="9" t="s">
        <v>25</v>
      </c>
    </row>
    <row r="17" spans="2:18" ht="30" x14ac:dyDescent="0.25">
      <c r="B17" s="153"/>
      <c r="C17" s="155"/>
      <c r="D17" s="155"/>
      <c r="E17" s="171"/>
      <c r="F17" s="7" t="s">
        <v>96</v>
      </c>
      <c r="G17" s="8">
        <v>5</v>
      </c>
      <c r="H17" s="37" t="s">
        <v>115</v>
      </c>
      <c r="I17" s="36"/>
      <c r="J17" s="36"/>
      <c r="K17" s="36"/>
      <c r="L17" s="36"/>
      <c r="M17" s="36"/>
      <c r="N17" s="36"/>
      <c r="O17" s="72" t="str">
        <f t="shared" si="1"/>
        <v>$ 46.200. 000</v>
      </c>
      <c r="P17" s="27">
        <v>43428</v>
      </c>
      <c r="Q17" s="27">
        <v>43457</v>
      </c>
      <c r="R17" s="9" t="s">
        <v>25</v>
      </c>
    </row>
    <row r="18" spans="2:18" ht="30" x14ac:dyDescent="0.25">
      <c r="B18" s="153"/>
      <c r="C18" s="155"/>
      <c r="D18" s="155"/>
      <c r="E18" s="171"/>
      <c r="F18" s="7" t="s">
        <v>96</v>
      </c>
      <c r="G18" s="8">
        <v>1</v>
      </c>
      <c r="H18" s="37">
        <v>10000000</v>
      </c>
      <c r="I18" s="36"/>
      <c r="J18" s="36"/>
      <c r="K18" s="36"/>
      <c r="L18" s="36"/>
      <c r="M18" s="36"/>
      <c r="N18" s="36"/>
      <c r="O18" s="72">
        <f t="shared" si="1"/>
        <v>10000000</v>
      </c>
      <c r="P18" s="27" t="s">
        <v>30</v>
      </c>
      <c r="Q18" s="27" t="s">
        <v>24</v>
      </c>
      <c r="R18" s="9" t="s">
        <v>25</v>
      </c>
    </row>
    <row r="19" spans="2:18" ht="30" x14ac:dyDescent="0.25">
      <c r="B19" s="153"/>
      <c r="C19" s="155"/>
      <c r="D19" s="155"/>
      <c r="E19" s="171"/>
      <c r="F19" s="7" t="s">
        <v>120</v>
      </c>
      <c r="G19" s="8">
        <v>1</v>
      </c>
      <c r="H19" s="136">
        <v>251100000</v>
      </c>
      <c r="I19" s="36"/>
      <c r="J19" s="36"/>
      <c r="K19" s="36"/>
      <c r="L19" s="36"/>
      <c r="M19" s="36"/>
      <c r="N19" s="36"/>
      <c r="O19" s="138">
        <f t="shared" si="1"/>
        <v>251100000</v>
      </c>
      <c r="P19" s="140">
        <v>43414</v>
      </c>
      <c r="Q19" s="140">
        <v>43443</v>
      </c>
      <c r="R19" s="173" t="s">
        <v>25</v>
      </c>
    </row>
    <row r="20" spans="2:18" ht="30" x14ac:dyDescent="0.25">
      <c r="B20" s="153"/>
      <c r="C20" s="155"/>
      <c r="D20" s="155"/>
      <c r="E20" s="171"/>
      <c r="F20" s="7" t="s">
        <v>96</v>
      </c>
      <c r="G20" s="8">
        <v>1</v>
      </c>
      <c r="H20" s="137"/>
      <c r="I20" s="36"/>
      <c r="J20" s="36"/>
      <c r="K20" s="36"/>
      <c r="L20" s="36"/>
      <c r="M20" s="36"/>
      <c r="N20" s="36"/>
      <c r="O20" s="139"/>
      <c r="P20" s="164"/>
      <c r="Q20" s="164"/>
      <c r="R20" s="174"/>
    </row>
    <row r="21" spans="2:18" ht="30" x14ac:dyDescent="0.25">
      <c r="B21" s="153"/>
      <c r="C21" s="155"/>
      <c r="D21" s="155"/>
      <c r="E21" s="171"/>
      <c r="F21" s="7" t="s">
        <v>96</v>
      </c>
      <c r="G21" s="8">
        <v>1</v>
      </c>
      <c r="H21" s="48">
        <v>343716000</v>
      </c>
      <c r="I21" s="36"/>
      <c r="J21" s="36"/>
      <c r="K21" s="36"/>
      <c r="L21" s="36"/>
      <c r="M21" s="36"/>
      <c r="N21" s="36"/>
      <c r="O21" s="72">
        <f t="shared" si="1"/>
        <v>343716000</v>
      </c>
      <c r="P21" s="22">
        <v>43414</v>
      </c>
      <c r="Q21" s="22">
        <v>43449</v>
      </c>
      <c r="R21" s="9" t="s">
        <v>25</v>
      </c>
    </row>
    <row r="22" spans="2:18" ht="30" x14ac:dyDescent="0.25">
      <c r="B22" s="119"/>
      <c r="C22" s="156"/>
      <c r="D22" s="156"/>
      <c r="E22" s="172"/>
      <c r="F22" s="7" t="s">
        <v>96</v>
      </c>
      <c r="G22" s="8">
        <v>1</v>
      </c>
      <c r="H22" s="37">
        <v>420000000</v>
      </c>
      <c r="I22" s="36"/>
      <c r="J22" s="36"/>
      <c r="K22" s="36"/>
      <c r="L22" s="36"/>
      <c r="M22" s="36"/>
      <c r="N22" s="36"/>
      <c r="O22" s="72">
        <f t="shared" si="1"/>
        <v>420000000</v>
      </c>
      <c r="P22" s="38" t="s">
        <v>105</v>
      </c>
      <c r="Q22" s="38" t="s">
        <v>106</v>
      </c>
      <c r="R22" s="9" t="s">
        <v>25</v>
      </c>
    </row>
    <row r="23" spans="2:18" ht="36.75" customHeight="1" x14ac:dyDescent="0.25">
      <c r="B23" s="118" t="s">
        <v>29</v>
      </c>
      <c r="C23" s="154" t="s">
        <v>28</v>
      </c>
      <c r="D23" s="157" t="s">
        <v>56</v>
      </c>
      <c r="E23" s="170" t="s">
        <v>51</v>
      </c>
      <c r="F23" s="11" t="s">
        <v>91</v>
      </c>
      <c r="G23" s="21">
        <v>2</v>
      </c>
      <c r="H23" s="136">
        <f>231125000-34800000</f>
        <v>196325000</v>
      </c>
      <c r="I23" s="142"/>
      <c r="J23" s="142"/>
      <c r="K23" s="142"/>
      <c r="L23" s="142"/>
      <c r="M23" s="142"/>
      <c r="N23" s="142"/>
      <c r="O23" s="138">
        <f t="shared" si="1"/>
        <v>196325000</v>
      </c>
      <c r="P23" s="140">
        <v>43281</v>
      </c>
      <c r="Q23" s="140">
        <v>43341</v>
      </c>
      <c r="R23" s="134" t="s">
        <v>25</v>
      </c>
    </row>
    <row r="24" spans="2:18" ht="51" customHeight="1" x14ac:dyDescent="0.25">
      <c r="B24" s="153"/>
      <c r="C24" s="155"/>
      <c r="D24" s="158"/>
      <c r="E24" s="171"/>
      <c r="F24" s="11" t="s">
        <v>92</v>
      </c>
      <c r="G24" s="21">
        <v>2</v>
      </c>
      <c r="H24" s="137"/>
      <c r="I24" s="143"/>
      <c r="J24" s="143"/>
      <c r="K24" s="143"/>
      <c r="L24" s="143"/>
      <c r="M24" s="143"/>
      <c r="N24" s="143"/>
      <c r="O24" s="139"/>
      <c r="P24" s="164"/>
      <c r="Q24" s="164"/>
      <c r="R24" s="135"/>
    </row>
    <row r="25" spans="2:18" ht="30" x14ac:dyDescent="0.25">
      <c r="B25" s="153"/>
      <c r="C25" s="155"/>
      <c r="D25" s="158"/>
      <c r="E25" s="171"/>
      <c r="F25" s="11" t="s">
        <v>93</v>
      </c>
      <c r="G25" s="21">
        <v>200</v>
      </c>
      <c r="H25" s="25">
        <v>15680000</v>
      </c>
      <c r="I25" s="3"/>
      <c r="J25" s="3"/>
      <c r="K25" s="3"/>
      <c r="L25" s="3"/>
      <c r="M25" s="3"/>
      <c r="N25" s="3"/>
      <c r="O25" s="17">
        <f>+H25</f>
        <v>15680000</v>
      </c>
      <c r="P25" s="26"/>
      <c r="Q25" s="26"/>
      <c r="R25" s="9" t="s">
        <v>25</v>
      </c>
    </row>
    <row r="26" spans="2:18" ht="30" x14ac:dyDescent="0.25">
      <c r="B26" s="153"/>
      <c r="C26" s="155"/>
      <c r="D26" s="158"/>
      <c r="E26" s="171"/>
      <c r="F26" s="46" t="s">
        <v>93</v>
      </c>
      <c r="G26" s="21">
        <v>377</v>
      </c>
      <c r="H26" s="165">
        <v>200000000</v>
      </c>
      <c r="I26" s="36"/>
      <c r="J26" s="36"/>
      <c r="K26" s="36"/>
      <c r="L26" s="36"/>
      <c r="M26" s="36"/>
      <c r="N26" s="36"/>
      <c r="O26" s="138">
        <f>+H26</f>
        <v>200000000</v>
      </c>
      <c r="P26" s="140">
        <v>43260</v>
      </c>
      <c r="Q26" s="140">
        <v>43291</v>
      </c>
      <c r="R26" s="134" t="s">
        <v>25</v>
      </c>
    </row>
    <row r="27" spans="2:18" ht="33.75" customHeight="1" x14ac:dyDescent="0.25">
      <c r="B27" s="153"/>
      <c r="C27" s="155"/>
      <c r="D27" s="158"/>
      <c r="E27" s="171"/>
      <c r="F27" s="29" t="s">
        <v>116</v>
      </c>
      <c r="G27" s="21">
        <v>25</v>
      </c>
      <c r="H27" s="166"/>
      <c r="I27" s="36"/>
      <c r="J27" s="36"/>
      <c r="K27" s="36"/>
      <c r="L27" s="36"/>
      <c r="M27" s="36"/>
      <c r="N27" s="36"/>
      <c r="O27" s="168"/>
      <c r="P27" s="163"/>
      <c r="Q27" s="163"/>
      <c r="R27" s="162"/>
    </row>
    <row r="28" spans="2:18" ht="27" customHeight="1" x14ac:dyDescent="0.25">
      <c r="B28" s="153"/>
      <c r="C28" s="155"/>
      <c r="D28" s="158"/>
      <c r="E28" s="171"/>
      <c r="F28" s="11" t="s">
        <v>117</v>
      </c>
      <c r="G28" s="21">
        <v>4</v>
      </c>
      <c r="H28" s="167"/>
      <c r="I28" s="36"/>
      <c r="J28" s="36"/>
      <c r="K28" s="36"/>
      <c r="L28" s="36"/>
      <c r="M28" s="36"/>
      <c r="N28" s="36"/>
      <c r="O28" s="139"/>
      <c r="P28" s="164"/>
      <c r="Q28" s="164"/>
      <c r="R28" s="135"/>
    </row>
    <row r="29" spans="2:18" ht="29.25" customHeight="1" x14ac:dyDescent="0.25">
      <c r="B29" s="153"/>
      <c r="C29" s="155"/>
      <c r="D29" s="158"/>
      <c r="E29" s="171"/>
      <c r="F29" s="12" t="s">
        <v>104</v>
      </c>
      <c r="G29" s="45">
        <v>0.2</v>
      </c>
      <c r="H29" s="44">
        <v>134300000</v>
      </c>
      <c r="I29" s="36"/>
      <c r="J29" s="36"/>
      <c r="K29" s="36"/>
      <c r="L29" s="36"/>
      <c r="M29" s="36"/>
      <c r="N29" s="36"/>
      <c r="O29" s="17">
        <f>+H29</f>
        <v>134300000</v>
      </c>
      <c r="P29" s="22">
        <v>43414</v>
      </c>
      <c r="Q29" s="22">
        <v>43449</v>
      </c>
      <c r="R29" s="5" t="s">
        <v>25</v>
      </c>
    </row>
    <row r="30" spans="2:18" ht="29.25" customHeight="1" x14ac:dyDescent="0.25">
      <c r="B30" s="153"/>
      <c r="C30" s="155"/>
      <c r="D30" s="158"/>
      <c r="E30" s="171"/>
      <c r="F30" s="7" t="s">
        <v>118</v>
      </c>
      <c r="G30" s="47">
        <v>3</v>
      </c>
      <c r="H30" s="165">
        <v>270790000</v>
      </c>
      <c r="I30" s="36"/>
      <c r="J30" s="36"/>
      <c r="K30" s="36"/>
      <c r="L30" s="36"/>
      <c r="M30" s="36"/>
      <c r="N30" s="36"/>
      <c r="O30" s="138">
        <f>+H30</f>
        <v>270790000</v>
      </c>
      <c r="P30" s="140">
        <v>43260</v>
      </c>
      <c r="Q30" s="140">
        <v>43322</v>
      </c>
      <c r="R30" s="134" t="s">
        <v>25</v>
      </c>
    </row>
    <row r="31" spans="2:18" ht="29.25" customHeight="1" x14ac:dyDescent="0.25">
      <c r="B31" s="153"/>
      <c r="C31" s="155"/>
      <c r="D31" s="158"/>
      <c r="E31" s="171"/>
      <c r="F31" s="11" t="s">
        <v>119</v>
      </c>
      <c r="G31" s="47">
        <v>2</v>
      </c>
      <c r="H31" s="166"/>
      <c r="I31" s="36"/>
      <c r="J31" s="36"/>
      <c r="K31" s="36"/>
      <c r="L31" s="36"/>
      <c r="M31" s="36"/>
      <c r="N31" s="36"/>
      <c r="O31" s="168"/>
      <c r="P31" s="163"/>
      <c r="Q31" s="163"/>
      <c r="R31" s="162"/>
    </row>
    <row r="32" spans="2:18" ht="50.25" customHeight="1" x14ac:dyDescent="0.25">
      <c r="B32" s="153"/>
      <c r="C32" s="155"/>
      <c r="D32" s="158"/>
      <c r="E32" s="171"/>
      <c r="F32" s="11" t="s">
        <v>92</v>
      </c>
      <c r="G32" s="47">
        <v>1</v>
      </c>
      <c r="H32" s="167"/>
      <c r="I32" s="36"/>
      <c r="J32" s="36"/>
      <c r="K32" s="36"/>
      <c r="L32" s="36"/>
      <c r="M32" s="36"/>
      <c r="N32" s="36"/>
      <c r="O32" s="139"/>
      <c r="P32" s="164"/>
      <c r="Q32" s="164"/>
      <c r="R32" s="135"/>
    </row>
    <row r="33" spans="2:18" ht="29.25" customHeight="1" x14ac:dyDescent="0.25">
      <c r="B33" s="153"/>
      <c r="C33" s="155"/>
      <c r="D33" s="158"/>
      <c r="E33" s="171"/>
      <c r="F33" s="12" t="s">
        <v>113</v>
      </c>
      <c r="G33" s="21">
        <v>2</v>
      </c>
      <c r="H33" s="136">
        <v>37700000</v>
      </c>
      <c r="I33" s="36"/>
      <c r="J33" s="36"/>
      <c r="K33" s="36"/>
      <c r="L33" s="36"/>
      <c r="M33" s="36"/>
      <c r="N33" s="36"/>
      <c r="O33" s="138">
        <f t="shared" ref="O33" si="2">+H33</f>
        <v>37700000</v>
      </c>
      <c r="P33" s="140">
        <v>43409</v>
      </c>
      <c r="Q33" s="140">
        <v>43440</v>
      </c>
      <c r="R33" s="173" t="s">
        <v>25</v>
      </c>
    </row>
    <row r="34" spans="2:18" ht="29.25" customHeight="1" x14ac:dyDescent="0.25">
      <c r="B34" s="119"/>
      <c r="C34" s="156"/>
      <c r="D34" s="141"/>
      <c r="E34" s="172"/>
      <c r="F34" s="12" t="s">
        <v>91</v>
      </c>
      <c r="G34" s="21">
        <v>1</v>
      </c>
      <c r="H34" s="137"/>
      <c r="I34" s="36"/>
      <c r="J34" s="36"/>
      <c r="K34" s="36"/>
      <c r="L34" s="36"/>
      <c r="M34" s="36"/>
      <c r="N34" s="36"/>
      <c r="O34" s="139"/>
      <c r="P34" s="164"/>
      <c r="Q34" s="164"/>
      <c r="R34" s="174"/>
    </row>
    <row r="35" spans="2:18" ht="49.5" customHeight="1" x14ac:dyDescent="0.25">
      <c r="B35" s="118" t="s">
        <v>59</v>
      </c>
      <c r="C35" s="154" t="s">
        <v>58</v>
      </c>
      <c r="D35" s="42" t="s">
        <v>111</v>
      </c>
      <c r="E35" s="122" t="s">
        <v>52</v>
      </c>
      <c r="F35" s="7" t="s">
        <v>98</v>
      </c>
      <c r="G35" s="23">
        <v>1</v>
      </c>
      <c r="H35" s="136">
        <v>10250000</v>
      </c>
      <c r="I35" s="142"/>
      <c r="J35" s="142"/>
      <c r="K35" s="142"/>
      <c r="L35" s="142"/>
      <c r="M35" s="142"/>
      <c r="N35" s="142"/>
      <c r="O35" s="138">
        <f t="shared" si="1"/>
        <v>10250000</v>
      </c>
      <c r="P35" s="140">
        <v>43414</v>
      </c>
      <c r="Q35" s="140">
        <v>43449</v>
      </c>
      <c r="R35" s="134" t="s">
        <v>25</v>
      </c>
    </row>
    <row r="36" spans="2:18" ht="54" customHeight="1" x14ac:dyDescent="0.25">
      <c r="B36" s="153"/>
      <c r="C36" s="155"/>
      <c r="D36" s="41" t="s">
        <v>110</v>
      </c>
      <c r="E36" s="169"/>
      <c r="F36" s="7" t="s">
        <v>99</v>
      </c>
      <c r="G36" s="23">
        <v>1</v>
      </c>
      <c r="H36" s="137"/>
      <c r="I36" s="143"/>
      <c r="J36" s="143"/>
      <c r="K36" s="143"/>
      <c r="L36" s="143"/>
      <c r="M36" s="143"/>
      <c r="N36" s="143"/>
      <c r="O36" s="139"/>
      <c r="P36" s="141"/>
      <c r="Q36" s="141"/>
      <c r="R36" s="135"/>
    </row>
    <row r="37" spans="2:18" ht="61.5" customHeight="1" x14ac:dyDescent="0.25">
      <c r="B37" s="119"/>
      <c r="C37" s="156"/>
      <c r="D37" s="41" t="s">
        <v>110</v>
      </c>
      <c r="E37" s="123"/>
      <c r="F37" s="12" t="s">
        <v>112</v>
      </c>
      <c r="G37" s="23">
        <v>6</v>
      </c>
      <c r="H37" s="39">
        <v>39748700</v>
      </c>
      <c r="I37" s="40"/>
      <c r="J37" s="40"/>
      <c r="K37" s="40"/>
      <c r="L37" s="40"/>
      <c r="M37" s="40"/>
      <c r="N37" s="40"/>
      <c r="O37" s="72"/>
      <c r="P37" s="43">
        <v>43272</v>
      </c>
      <c r="Q37" s="43">
        <v>43276</v>
      </c>
      <c r="R37" s="9" t="s">
        <v>25</v>
      </c>
    </row>
    <row r="38" spans="2:18" ht="30" x14ac:dyDescent="0.25">
      <c r="B38" s="6" t="s">
        <v>65</v>
      </c>
      <c r="C38" s="60" t="s">
        <v>64</v>
      </c>
      <c r="D38" s="92" t="s">
        <v>66</v>
      </c>
      <c r="E38" s="97" t="s">
        <v>62</v>
      </c>
      <c r="F38" s="7" t="s">
        <v>67</v>
      </c>
      <c r="G38" s="33">
        <v>166</v>
      </c>
      <c r="H38" s="13">
        <v>10000000</v>
      </c>
      <c r="I38" s="3"/>
      <c r="J38" s="3"/>
      <c r="K38" s="3"/>
      <c r="L38" s="3"/>
      <c r="M38" s="3"/>
      <c r="N38" s="3"/>
      <c r="O38" s="72">
        <f t="shared" si="1"/>
        <v>10000000</v>
      </c>
      <c r="P38" s="22">
        <v>43414</v>
      </c>
      <c r="Q38" s="22">
        <v>43449</v>
      </c>
      <c r="R38" s="9" t="s">
        <v>25</v>
      </c>
    </row>
    <row r="39" spans="2:18" ht="47.25" customHeight="1" x14ac:dyDescent="0.25">
      <c r="B39" s="118" t="s">
        <v>19</v>
      </c>
      <c r="C39" s="120" t="s">
        <v>20</v>
      </c>
      <c r="D39" s="120" t="s">
        <v>68</v>
      </c>
      <c r="E39" s="122" t="s">
        <v>63</v>
      </c>
      <c r="F39" s="11" t="s">
        <v>102</v>
      </c>
      <c r="G39" s="8">
        <v>60</v>
      </c>
      <c r="H39" s="136">
        <v>20000000</v>
      </c>
      <c r="I39" s="142"/>
      <c r="J39" s="142"/>
      <c r="K39" s="142"/>
      <c r="L39" s="142"/>
      <c r="M39" s="142"/>
      <c r="N39" s="142"/>
      <c r="O39" s="138">
        <f t="shared" si="1"/>
        <v>20000000</v>
      </c>
      <c r="P39" s="140">
        <v>43414</v>
      </c>
      <c r="Q39" s="140">
        <v>43449</v>
      </c>
      <c r="R39" s="134" t="s">
        <v>25</v>
      </c>
    </row>
    <row r="40" spans="2:18" ht="42.75" customHeight="1" x14ac:dyDescent="0.25">
      <c r="B40" s="119"/>
      <c r="C40" s="121"/>
      <c r="D40" s="121"/>
      <c r="E40" s="123"/>
      <c r="F40" s="11" t="s">
        <v>101</v>
      </c>
      <c r="G40" s="8">
        <v>200</v>
      </c>
      <c r="H40" s="137"/>
      <c r="I40" s="143"/>
      <c r="J40" s="143"/>
      <c r="K40" s="143"/>
      <c r="L40" s="143"/>
      <c r="M40" s="143"/>
      <c r="N40" s="143"/>
      <c r="O40" s="139"/>
      <c r="P40" s="164"/>
      <c r="Q40" s="164"/>
      <c r="R40" s="135"/>
    </row>
    <row r="41" spans="2:18" ht="165" x14ac:dyDescent="0.25">
      <c r="B41" s="6" t="s">
        <v>19</v>
      </c>
      <c r="C41" s="23" t="s">
        <v>20</v>
      </c>
      <c r="D41" s="7" t="s">
        <v>70</v>
      </c>
      <c r="E41" s="7" t="s">
        <v>71</v>
      </c>
      <c r="F41" s="7" t="s">
        <v>72</v>
      </c>
      <c r="G41" s="8">
        <v>185</v>
      </c>
      <c r="H41" s="17">
        <v>133500000</v>
      </c>
      <c r="I41" s="3"/>
      <c r="J41" s="3"/>
      <c r="K41" s="3"/>
      <c r="L41" s="3"/>
      <c r="M41" s="3"/>
      <c r="N41" s="3"/>
      <c r="O41" s="72">
        <f t="shared" si="1"/>
        <v>133500000</v>
      </c>
      <c r="P41" s="8" t="s">
        <v>23</v>
      </c>
      <c r="Q41" s="8" t="s">
        <v>31</v>
      </c>
      <c r="R41" s="9" t="s">
        <v>25</v>
      </c>
    </row>
    <row r="42" spans="2:18" ht="45" customHeight="1" x14ac:dyDescent="0.25">
      <c r="B42" s="124" t="s">
        <v>83</v>
      </c>
      <c r="C42" s="127" t="s">
        <v>152</v>
      </c>
      <c r="D42" s="131" t="s">
        <v>85</v>
      </c>
      <c r="E42" s="120" t="s">
        <v>162</v>
      </c>
      <c r="F42" s="68" t="s">
        <v>160</v>
      </c>
      <c r="G42" s="56">
        <v>152</v>
      </c>
      <c r="H42" s="55"/>
      <c r="I42" s="56">
        <v>200000000</v>
      </c>
      <c r="J42" s="55"/>
      <c r="K42" s="55"/>
      <c r="L42" s="55"/>
      <c r="M42" s="55"/>
      <c r="N42" s="49"/>
      <c r="O42" s="74">
        <f>SUM(H42:N42)</f>
        <v>200000000</v>
      </c>
      <c r="P42" s="57" t="s">
        <v>23</v>
      </c>
      <c r="Q42" s="57" t="s">
        <v>42</v>
      </c>
      <c r="R42" s="80" t="s">
        <v>25</v>
      </c>
    </row>
    <row r="43" spans="2:18" ht="60" x14ac:dyDescent="0.25">
      <c r="B43" s="125"/>
      <c r="C43" s="128"/>
      <c r="D43" s="132"/>
      <c r="E43" s="130"/>
      <c r="F43" s="66" t="s">
        <v>125</v>
      </c>
      <c r="G43" s="77">
        <v>47</v>
      </c>
      <c r="H43" s="75">
        <v>150000000</v>
      </c>
      <c r="I43" s="76"/>
      <c r="J43" s="76"/>
      <c r="K43" s="76"/>
      <c r="L43" s="76"/>
      <c r="M43" s="76">
        <v>300000000</v>
      </c>
      <c r="N43" s="59"/>
      <c r="O43" s="74">
        <f t="shared" ref="O43:O46" si="3">SUM(H43:N43)</f>
        <v>450000000</v>
      </c>
      <c r="P43" s="60" t="s">
        <v>23</v>
      </c>
      <c r="Q43" s="57" t="s">
        <v>168</v>
      </c>
      <c r="R43" s="9" t="s">
        <v>25</v>
      </c>
    </row>
    <row r="44" spans="2:18" ht="30" x14ac:dyDescent="0.25">
      <c r="B44" s="125"/>
      <c r="C44" s="128"/>
      <c r="D44" s="132"/>
      <c r="E44" s="130"/>
      <c r="F44" s="69" t="s">
        <v>161</v>
      </c>
      <c r="G44" s="77">
        <v>1</v>
      </c>
      <c r="H44" s="76"/>
      <c r="I44" s="76"/>
      <c r="J44" s="76"/>
      <c r="K44" s="76"/>
      <c r="L44" s="76"/>
      <c r="M44" s="76">
        <v>139507221</v>
      </c>
      <c r="N44" s="62"/>
      <c r="O44" s="74">
        <f t="shared" si="3"/>
        <v>139507221</v>
      </c>
      <c r="P44" s="60" t="s">
        <v>23</v>
      </c>
      <c r="Q44" s="57" t="s">
        <v>168</v>
      </c>
      <c r="R44" s="81" t="s">
        <v>25</v>
      </c>
    </row>
    <row r="45" spans="2:18" ht="85.5" customHeight="1" x14ac:dyDescent="0.25">
      <c r="B45" s="125"/>
      <c r="C45" s="128"/>
      <c r="D45" s="132"/>
      <c r="E45" s="7" t="s">
        <v>166</v>
      </c>
      <c r="F45" s="70" t="s">
        <v>163</v>
      </c>
      <c r="G45" s="77">
        <v>330</v>
      </c>
      <c r="H45" s="76"/>
      <c r="I45" s="76"/>
      <c r="J45" s="76"/>
      <c r="K45" s="76"/>
      <c r="L45" s="76"/>
      <c r="M45" s="76">
        <v>100000000</v>
      </c>
      <c r="N45" s="59"/>
      <c r="O45" s="74">
        <f t="shared" si="3"/>
        <v>100000000</v>
      </c>
      <c r="P45" s="60" t="s">
        <v>23</v>
      </c>
      <c r="Q45" s="60" t="s">
        <v>168</v>
      </c>
      <c r="R45" s="82" t="s">
        <v>25</v>
      </c>
    </row>
    <row r="46" spans="2:18" ht="39" customHeight="1" x14ac:dyDescent="0.25">
      <c r="B46" s="125"/>
      <c r="C46" s="128"/>
      <c r="D46" s="132"/>
      <c r="E46" s="120" t="s">
        <v>88</v>
      </c>
      <c r="F46" s="67" t="s">
        <v>137</v>
      </c>
      <c r="G46" s="184"/>
      <c r="H46" s="175"/>
      <c r="I46" s="175">
        <v>150000000</v>
      </c>
      <c r="J46" s="175"/>
      <c r="K46" s="175"/>
      <c r="L46" s="175"/>
      <c r="M46" s="175"/>
      <c r="N46" s="178"/>
      <c r="O46" s="181">
        <f t="shared" si="3"/>
        <v>150000000</v>
      </c>
      <c r="P46" s="127" t="s">
        <v>23</v>
      </c>
      <c r="Q46" s="127" t="s">
        <v>168</v>
      </c>
      <c r="R46" s="115" t="s">
        <v>25</v>
      </c>
    </row>
    <row r="47" spans="2:18" ht="30" x14ac:dyDescent="0.25">
      <c r="B47" s="125"/>
      <c r="C47" s="128"/>
      <c r="D47" s="132"/>
      <c r="E47" s="130"/>
      <c r="F47" s="67" t="s">
        <v>138</v>
      </c>
      <c r="G47" s="185"/>
      <c r="H47" s="176"/>
      <c r="I47" s="176"/>
      <c r="J47" s="176"/>
      <c r="K47" s="176"/>
      <c r="L47" s="176"/>
      <c r="M47" s="176"/>
      <c r="N47" s="179"/>
      <c r="O47" s="182"/>
      <c r="P47" s="128"/>
      <c r="Q47" s="128"/>
      <c r="R47" s="116"/>
    </row>
    <row r="48" spans="2:18" ht="45" x14ac:dyDescent="0.25">
      <c r="B48" s="125"/>
      <c r="C48" s="128"/>
      <c r="D48" s="132"/>
      <c r="E48" s="130"/>
      <c r="F48" s="67" t="s">
        <v>139</v>
      </c>
      <c r="G48" s="186"/>
      <c r="H48" s="177"/>
      <c r="I48" s="177"/>
      <c r="J48" s="177"/>
      <c r="K48" s="177"/>
      <c r="L48" s="177"/>
      <c r="M48" s="177"/>
      <c r="N48" s="180"/>
      <c r="O48" s="183"/>
      <c r="P48" s="129"/>
      <c r="Q48" s="129"/>
      <c r="R48" s="117"/>
    </row>
    <row r="49" spans="2:18" ht="49.5" customHeight="1" x14ac:dyDescent="0.25">
      <c r="B49" s="125"/>
      <c r="C49" s="128"/>
      <c r="D49" s="133"/>
      <c r="E49" s="121"/>
      <c r="F49" s="79" t="s">
        <v>140</v>
      </c>
      <c r="G49" s="77"/>
      <c r="H49" s="76">
        <v>30000000</v>
      </c>
      <c r="I49" s="76"/>
      <c r="J49" s="76"/>
      <c r="K49" s="76"/>
      <c r="L49" s="76"/>
      <c r="M49" s="76"/>
      <c r="N49" s="59"/>
      <c r="O49" s="74">
        <f t="shared" ref="O49:O50" si="4">SUM(H49:N49)</f>
        <v>30000000</v>
      </c>
      <c r="P49" s="60" t="s">
        <v>23</v>
      </c>
      <c r="Q49" s="60" t="s">
        <v>31</v>
      </c>
      <c r="R49" s="83" t="s">
        <v>25</v>
      </c>
    </row>
    <row r="50" spans="2:18" ht="90" x14ac:dyDescent="0.25">
      <c r="B50" s="126"/>
      <c r="C50" s="129"/>
      <c r="D50" s="60" t="s">
        <v>165</v>
      </c>
      <c r="E50" s="24" t="s">
        <v>167</v>
      </c>
      <c r="F50" s="78" t="s">
        <v>164</v>
      </c>
      <c r="G50" s="77"/>
      <c r="H50" s="75"/>
      <c r="I50" s="76"/>
      <c r="J50" s="76"/>
      <c r="K50" s="76"/>
      <c r="L50" s="76"/>
      <c r="M50" s="76">
        <v>500000000</v>
      </c>
      <c r="N50" s="59"/>
      <c r="O50" s="74">
        <f t="shared" si="4"/>
        <v>500000000</v>
      </c>
      <c r="P50" s="60" t="s">
        <v>23</v>
      </c>
      <c r="Q50" s="60" t="s">
        <v>169</v>
      </c>
      <c r="R50" s="82" t="s">
        <v>25</v>
      </c>
    </row>
  </sheetData>
  <mergeCells count="107">
    <mergeCell ref="R19:R20"/>
    <mergeCell ref="P19:P20"/>
    <mergeCell ref="Q19:Q20"/>
    <mergeCell ref="B39:B40"/>
    <mergeCell ref="Q46:Q48"/>
    <mergeCell ref="L46:L48"/>
    <mergeCell ref="M46:M48"/>
    <mergeCell ref="N46:N48"/>
    <mergeCell ref="O46:O48"/>
    <mergeCell ref="P46:P48"/>
    <mergeCell ref="G46:G48"/>
    <mergeCell ref="H46:H48"/>
    <mergeCell ref="I46:I48"/>
    <mergeCell ref="J46:J48"/>
    <mergeCell ref="K46:K48"/>
    <mergeCell ref="R39:R40"/>
    <mergeCell ref="E35:E37"/>
    <mergeCell ref="H33:H34"/>
    <mergeCell ref="O33:O34"/>
    <mergeCell ref="P33:P34"/>
    <mergeCell ref="Q33:Q34"/>
    <mergeCell ref="R33:R34"/>
    <mergeCell ref="E5:E9"/>
    <mergeCell ref="E23:E34"/>
    <mergeCell ref="E16:E22"/>
    <mergeCell ref="M39:M40"/>
    <mergeCell ref="N39:N40"/>
    <mergeCell ref="O39:O40"/>
    <mergeCell ref="P39:P40"/>
    <mergeCell ref="Q39:Q40"/>
    <mergeCell ref="H39:H40"/>
    <mergeCell ref="E10:E12"/>
    <mergeCell ref="I23:I24"/>
    <mergeCell ref="J23:J24"/>
    <mergeCell ref="K23:K24"/>
    <mergeCell ref="L23:L24"/>
    <mergeCell ref="M23:M24"/>
    <mergeCell ref="N23:N24"/>
    <mergeCell ref="P23:P24"/>
    <mergeCell ref="Q23:Q24"/>
    <mergeCell ref="H19:H20"/>
    <mergeCell ref="O19:O20"/>
    <mergeCell ref="R30:R32"/>
    <mergeCell ref="P30:P32"/>
    <mergeCell ref="Q30:Q32"/>
    <mergeCell ref="H30:H32"/>
    <mergeCell ref="O30:O32"/>
    <mergeCell ref="H26:H28"/>
    <mergeCell ref="O26:O28"/>
    <mergeCell ref="R26:R28"/>
    <mergeCell ref="C39:C40"/>
    <mergeCell ref="D39:D40"/>
    <mergeCell ref="E39:E40"/>
    <mergeCell ref="C35:C37"/>
    <mergeCell ref="I39:I40"/>
    <mergeCell ref="J39:J40"/>
    <mergeCell ref="K39:K40"/>
    <mergeCell ref="L39:L40"/>
    <mergeCell ref="P26:P28"/>
    <mergeCell ref="Q26:Q28"/>
    <mergeCell ref="B35:B37"/>
    <mergeCell ref="D5:D9"/>
    <mergeCell ref="C5:C9"/>
    <mergeCell ref="B5:B9"/>
    <mergeCell ref="C23:C34"/>
    <mergeCell ref="B23:B34"/>
    <mergeCell ref="D23:D34"/>
    <mergeCell ref="C16:C22"/>
    <mergeCell ref="D16:D22"/>
    <mergeCell ref="C10:C12"/>
    <mergeCell ref="B10:B12"/>
    <mergeCell ref="D10:D12"/>
    <mergeCell ref="B16:B22"/>
    <mergeCell ref="H3:O3"/>
    <mergeCell ref="P3:P4"/>
    <mergeCell ref="Q3:Q4"/>
    <mergeCell ref="R3:R4"/>
    <mergeCell ref="B3:B4"/>
    <mergeCell ref="C3:C4"/>
    <mergeCell ref="D3:D4"/>
    <mergeCell ref="E3:E4"/>
    <mergeCell ref="F3:F4"/>
    <mergeCell ref="G3:G4"/>
    <mergeCell ref="R46:R48"/>
    <mergeCell ref="B14:B15"/>
    <mergeCell ref="C14:C15"/>
    <mergeCell ref="D14:D15"/>
    <mergeCell ref="E14:E15"/>
    <mergeCell ref="B42:B50"/>
    <mergeCell ref="C42:C50"/>
    <mergeCell ref="E42:E44"/>
    <mergeCell ref="E46:E49"/>
    <mergeCell ref="D42:D49"/>
    <mergeCell ref="R23:R24"/>
    <mergeCell ref="H35:H36"/>
    <mergeCell ref="O35:O36"/>
    <mergeCell ref="P35:P36"/>
    <mergeCell ref="Q35:Q36"/>
    <mergeCell ref="R35:R36"/>
    <mergeCell ref="I35:I36"/>
    <mergeCell ref="J35:J36"/>
    <mergeCell ref="K35:K36"/>
    <mergeCell ref="L35:L36"/>
    <mergeCell ref="M35:M36"/>
    <mergeCell ref="H23:H24"/>
    <mergeCell ref="O23:O24"/>
    <mergeCell ref="N35:N36"/>
  </mergeCells>
  <pageMargins left="0.70866141732283472" right="0.70866141732283472" top="0.74803149606299213" bottom="0.74803149606299213" header="0.31496062992125984" footer="0.31496062992125984"/>
  <pageSetup scale="75" orientation="landscape" r:id="rId1"/>
  <ignoredErrors>
    <ignoredError sqref="O42:O43 O44:O4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45"/>
  <sheetViews>
    <sheetView topLeftCell="A13" workbookViewId="0">
      <selection activeCell="C13" sqref="C13:E13"/>
    </sheetView>
  </sheetViews>
  <sheetFormatPr baseColWidth="10" defaultRowHeight="15" x14ac:dyDescent="0.25"/>
  <cols>
    <col min="1" max="1" width="2" customWidth="1"/>
    <col min="2" max="2" width="9.5703125" customWidth="1"/>
    <col min="3" max="3" width="31" customWidth="1"/>
    <col min="4" max="4" width="25.140625" customWidth="1"/>
    <col min="5" max="5" width="27.85546875" customWidth="1"/>
    <col min="6" max="6" width="36.5703125" customWidth="1"/>
    <col min="7" max="7" width="16.42578125" customWidth="1"/>
    <col min="8" max="8" width="15.140625" bestFit="1" customWidth="1"/>
    <col min="9" max="9" width="8.5703125" customWidth="1"/>
    <col min="10" max="10" width="14.140625" customWidth="1"/>
    <col min="11" max="11" width="7.28515625" customWidth="1"/>
    <col min="12" max="12" width="16" customWidth="1"/>
    <col min="13" max="13" width="15.5703125" bestFit="1" customWidth="1"/>
    <col min="14" max="14" width="9.42578125" customWidth="1"/>
    <col min="15" max="15" width="15.28515625" customWidth="1"/>
    <col min="16" max="16" width="7.7109375" bestFit="1" customWidth="1"/>
    <col min="17" max="17" width="10.140625" bestFit="1" customWidth="1"/>
    <col min="18" max="18" width="10.42578125" customWidth="1"/>
  </cols>
  <sheetData>
    <row r="2" spans="2:18" ht="15.75" thickBot="1" x14ac:dyDescent="0.3"/>
    <row r="3" spans="2:18" s="2" customFormat="1" x14ac:dyDescent="0.25">
      <c r="B3" s="149" t="s">
        <v>0</v>
      </c>
      <c r="C3" s="151" t="s">
        <v>1</v>
      </c>
      <c r="D3" s="151" t="s">
        <v>2</v>
      </c>
      <c r="E3" s="151" t="s">
        <v>3</v>
      </c>
      <c r="F3" s="151" t="s">
        <v>4</v>
      </c>
      <c r="G3" s="151" t="s">
        <v>5</v>
      </c>
      <c r="H3" s="144" t="s">
        <v>17</v>
      </c>
      <c r="I3" s="144"/>
      <c r="J3" s="144"/>
      <c r="K3" s="144"/>
      <c r="L3" s="144"/>
      <c r="M3" s="144"/>
      <c r="N3" s="144"/>
      <c r="O3" s="144"/>
      <c r="P3" s="145" t="s">
        <v>13</v>
      </c>
      <c r="Q3" s="145" t="s">
        <v>14</v>
      </c>
      <c r="R3" s="147" t="s">
        <v>15</v>
      </c>
    </row>
    <row r="4" spans="2:18" s="1" customFormat="1" ht="15.75" thickBot="1" x14ac:dyDescent="0.3">
      <c r="B4" s="150"/>
      <c r="C4" s="152"/>
      <c r="D4" s="152"/>
      <c r="E4" s="152"/>
      <c r="F4" s="152"/>
      <c r="G4" s="152"/>
      <c r="H4" s="109" t="s">
        <v>6</v>
      </c>
      <c r="I4" s="109" t="s">
        <v>7</v>
      </c>
      <c r="J4" s="109" t="s">
        <v>8</v>
      </c>
      <c r="K4" s="109" t="s">
        <v>9</v>
      </c>
      <c r="L4" s="109" t="s">
        <v>10</v>
      </c>
      <c r="M4" s="109" t="s">
        <v>11</v>
      </c>
      <c r="N4" s="109" t="s">
        <v>12</v>
      </c>
      <c r="O4" s="109" t="s">
        <v>16</v>
      </c>
      <c r="P4" s="146"/>
      <c r="Q4" s="146"/>
      <c r="R4" s="148"/>
    </row>
    <row r="5" spans="2:18" ht="75.75" thickTop="1" x14ac:dyDescent="0.25">
      <c r="B5" s="84" t="s">
        <v>19</v>
      </c>
      <c r="C5" s="71" t="s">
        <v>20</v>
      </c>
      <c r="D5" s="71" t="s">
        <v>21</v>
      </c>
      <c r="E5" s="97" t="s">
        <v>18</v>
      </c>
      <c r="F5" s="98" t="s">
        <v>61</v>
      </c>
      <c r="G5" s="108" t="s">
        <v>22</v>
      </c>
      <c r="H5" s="18">
        <v>95000000</v>
      </c>
      <c r="I5" s="85"/>
      <c r="J5" s="85"/>
      <c r="K5" s="85"/>
      <c r="L5" s="85"/>
      <c r="M5" s="85"/>
      <c r="N5" s="85"/>
      <c r="O5" s="86">
        <f>+H5</f>
        <v>95000000</v>
      </c>
      <c r="P5" s="87" t="s">
        <v>23</v>
      </c>
      <c r="Q5" s="87" t="s">
        <v>24</v>
      </c>
      <c r="R5" s="82" t="s">
        <v>25</v>
      </c>
    </row>
    <row r="6" spans="2:18" ht="60" x14ac:dyDescent="0.25">
      <c r="B6" s="88" t="s">
        <v>29</v>
      </c>
      <c r="C6" s="60" t="s">
        <v>28</v>
      </c>
      <c r="D6" s="60" t="s">
        <v>27</v>
      </c>
      <c r="E6" s="97" t="s">
        <v>26</v>
      </c>
      <c r="F6" s="99" t="s">
        <v>74</v>
      </c>
      <c r="G6" s="110" t="s">
        <v>78</v>
      </c>
      <c r="H6" s="19">
        <v>140000000</v>
      </c>
      <c r="I6" s="89"/>
      <c r="J6" s="89"/>
      <c r="K6" s="89"/>
      <c r="L6" s="89"/>
      <c r="M6" s="89"/>
      <c r="N6" s="89"/>
      <c r="O6" s="86">
        <f>+H6</f>
        <v>140000000</v>
      </c>
      <c r="P6" s="57" t="s">
        <v>30</v>
      </c>
      <c r="Q6" s="57" t="s">
        <v>31</v>
      </c>
      <c r="R6" s="83" t="s">
        <v>25</v>
      </c>
    </row>
    <row r="7" spans="2:18" ht="90" x14ac:dyDescent="0.25">
      <c r="B7" s="88" t="s">
        <v>34</v>
      </c>
      <c r="C7" s="60" t="s">
        <v>33</v>
      </c>
      <c r="D7" s="46" t="s">
        <v>35</v>
      </c>
      <c r="E7" s="97" t="s">
        <v>32</v>
      </c>
      <c r="F7" s="100" t="s">
        <v>73</v>
      </c>
      <c r="G7" s="110" t="s">
        <v>79</v>
      </c>
      <c r="H7" s="14">
        <v>59300000</v>
      </c>
      <c r="I7" s="89"/>
      <c r="J7" s="89"/>
      <c r="K7" s="89"/>
      <c r="L7" s="89"/>
      <c r="M7" s="89"/>
      <c r="N7" s="89"/>
      <c r="O7" s="86">
        <f>+H7</f>
        <v>59300000</v>
      </c>
      <c r="P7" s="57" t="s">
        <v>30</v>
      </c>
      <c r="Q7" s="57" t="s">
        <v>24</v>
      </c>
      <c r="R7" s="83" t="s">
        <v>25</v>
      </c>
    </row>
    <row r="8" spans="2:18" ht="90" x14ac:dyDescent="0.25">
      <c r="B8" s="88" t="s">
        <v>38</v>
      </c>
      <c r="C8" s="60" t="s">
        <v>37</v>
      </c>
      <c r="D8" s="60" t="s">
        <v>39</v>
      </c>
      <c r="E8" s="97" t="s">
        <v>36</v>
      </c>
      <c r="F8" s="98" t="s">
        <v>171</v>
      </c>
      <c r="G8" s="57" t="s">
        <v>41</v>
      </c>
      <c r="H8" s="101">
        <v>58000000</v>
      </c>
      <c r="I8" s="89"/>
      <c r="J8" s="89"/>
      <c r="K8" s="89"/>
      <c r="L8" s="89"/>
      <c r="M8" s="89"/>
      <c r="N8" s="89"/>
      <c r="O8" s="86">
        <f>+H8</f>
        <v>58000000</v>
      </c>
      <c r="P8" s="57" t="s">
        <v>42</v>
      </c>
      <c r="Q8" s="57" t="s">
        <v>43</v>
      </c>
      <c r="R8" s="83" t="s">
        <v>25</v>
      </c>
    </row>
    <row r="9" spans="2:18" ht="75" x14ac:dyDescent="0.25">
      <c r="B9" s="88" t="s">
        <v>47</v>
      </c>
      <c r="C9" s="60" t="s">
        <v>45</v>
      </c>
      <c r="D9" s="60" t="s">
        <v>46</v>
      </c>
      <c r="E9" s="97" t="s">
        <v>44</v>
      </c>
      <c r="F9" s="102" t="s">
        <v>48</v>
      </c>
      <c r="G9" s="57" t="s">
        <v>49</v>
      </c>
      <c r="H9" s="103">
        <v>69000000</v>
      </c>
      <c r="I9" s="89"/>
      <c r="J9" s="89"/>
      <c r="K9" s="89"/>
      <c r="L9" s="89"/>
      <c r="M9" s="89"/>
      <c r="N9" s="89"/>
      <c r="O9" s="86">
        <f>+H9</f>
        <v>69000000</v>
      </c>
      <c r="P9" s="57" t="s">
        <v>23</v>
      </c>
      <c r="Q9" s="57" t="s">
        <v>31</v>
      </c>
      <c r="R9" s="83" t="s">
        <v>25</v>
      </c>
    </row>
    <row r="10" spans="2:18" ht="135" x14ac:dyDescent="0.25">
      <c r="B10" s="88" t="s">
        <v>54</v>
      </c>
      <c r="C10" s="60" t="s">
        <v>53</v>
      </c>
      <c r="D10" s="60" t="s">
        <v>55</v>
      </c>
      <c r="E10" s="97" t="s">
        <v>50</v>
      </c>
      <c r="F10" s="60" t="s">
        <v>82</v>
      </c>
      <c r="G10" s="57">
        <v>1</v>
      </c>
      <c r="H10" s="103">
        <v>330300000</v>
      </c>
      <c r="I10" s="89"/>
      <c r="J10" s="89"/>
      <c r="K10" s="89"/>
      <c r="L10" s="89"/>
      <c r="M10" s="89"/>
      <c r="N10" s="89"/>
      <c r="O10" s="86">
        <f t="shared" ref="O10:O15" si="0">+H10</f>
        <v>330300000</v>
      </c>
      <c r="P10" s="57" t="s">
        <v>30</v>
      </c>
      <c r="Q10" s="57" t="s">
        <v>42</v>
      </c>
      <c r="R10" s="83" t="s">
        <v>25</v>
      </c>
    </row>
    <row r="11" spans="2:18" ht="75" x14ac:dyDescent="0.25">
      <c r="B11" s="88" t="s">
        <v>29</v>
      </c>
      <c r="C11" s="60" t="s">
        <v>28</v>
      </c>
      <c r="D11" s="90" t="s">
        <v>56</v>
      </c>
      <c r="E11" s="97" t="s">
        <v>51</v>
      </c>
      <c r="F11" s="60" t="s">
        <v>75</v>
      </c>
      <c r="G11" s="91" t="s">
        <v>80</v>
      </c>
      <c r="H11" s="103">
        <v>84200000</v>
      </c>
      <c r="I11" s="89"/>
      <c r="J11" s="89"/>
      <c r="K11" s="89"/>
      <c r="L11" s="89"/>
      <c r="M11" s="89"/>
      <c r="N11" s="89"/>
      <c r="O11" s="86">
        <f t="shared" si="0"/>
        <v>84200000</v>
      </c>
      <c r="P11" s="57" t="s">
        <v>23</v>
      </c>
      <c r="Q11" s="57" t="s">
        <v>31</v>
      </c>
      <c r="R11" s="83" t="s">
        <v>25</v>
      </c>
    </row>
    <row r="12" spans="2:18" ht="120" x14ac:dyDescent="0.25">
      <c r="B12" s="88" t="s">
        <v>59</v>
      </c>
      <c r="C12" s="60" t="s">
        <v>58</v>
      </c>
      <c r="D12" s="60" t="s">
        <v>60</v>
      </c>
      <c r="E12" s="97" t="s">
        <v>52</v>
      </c>
      <c r="F12" s="60" t="s">
        <v>76</v>
      </c>
      <c r="G12" s="110" t="s">
        <v>81</v>
      </c>
      <c r="H12" s="103">
        <v>35000000</v>
      </c>
      <c r="I12" s="89"/>
      <c r="J12" s="89"/>
      <c r="K12" s="89"/>
      <c r="L12" s="89"/>
      <c r="M12" s="89"/>
      <c r="N12" s="89"/>
      <c r="O12" s="86">
        <f t="shared" si="0"/>
        <v>35000000</v>
      </c>
      <c r="P12" s="57" t="s">
        <v>57</v>
      </c>
      <c r="Q12" s="57" t="s">
        <v>31</v>
      </c>
      <c r="R12" s="83" t="s">
        <v>25</v>
      </c>
    </row>
    <row r="13" spans="2:18" ht="45" x14ac:dyDescent="0.25">
      <c r="B13" s="88" t="s">
        <v>65</v>
      </c>
      <c r="C13" s="60" t="s">
        <v>64</v>
      </c>
      <c r="D13" s="92" t="s">
        <v>66</v>
      </c>
      <c r="E13" s="97" t="s">
        <v>62</v>
      </c>
      <c r="F13" s="60" t="s">
        <v>67</v>
      </c>
      <c r="G13" s="91">
        <v>1</v>
      </c>
      <c r="H13" s="103">
        <v>50000000</v>
      </c>
      <c r="I13" s="89"/>
      <c r="J13" s="89"/>
      <c r="K13" s="89"/>
      <c r="L13" s="89"/>
      <c r="M13" s="89"/>
      <c r="N13" s="89"/>
      <c r="O13" s="86">
        <f t="shared" si="0"/>
        <v>50000000</v>
      </c>
      <c r="P13" s="57" t="s">
        <v>30</v>
      </c>
      <c r="Q13" s="57" t="s">
        <v>57</v>
      </c>
      <c r="R13" s="83" t="s">
        <v>25</v>
      </c>
    </row>
    <row r="14" spans="2:18" ht="91.5" customHeight="1" x14ac:dyDescent="0.25">
      <c r="B14" s="88" t="s">
        <v>19</v>
      </c>
      <c r="C14" s="60" t="s">
        <v>20</v>
      </c>
      <c r="D14" s="60" t="s">
        <v>68</v>
      </c>
      <c r="E14" s="97" t="s">
        <v>63</v>
      </c>
      <c r="F14" s="46" t="s">
        <v>77</v>
      </c>
      <c r="G14" s="57" t="s">
        <v>69</v>
      </c>
      <c r="H14" s="103">
        <v>80000000</v>
      </c>
      <c r="I14" s="89"/>
      <c r="J14" s="89"/>
      <c r="K14" s="89"/>
      <c r="L14" s="89"/>
      <c r="M14" s="89"/>
      <c r="N14" s="89"/>
      <c r="O14" s="86">
        <f t="shared" si="0"/>
        <v>80000000</v>
      </c>
      <c r="P14" s="57" t="s">
        <v>23</v>
      </c>
      <c r="Q14" s="57" t="s">
        <v>31</v>
      </c>
      <c r="R14" s="83" t="s">
        <v>25</v>
      </c>
    </row>
    <row r="15" spans="2:18" ht="285" x14ac:dyDescent="0.25">
      <c r="B15" s="88" t="s">
        <v>19</v>
      </c>
      <c r="C15" s="46" t="s">
        <v>20</v>
      </c>
      <c r="D15" s="60" t="s">
        <v>70</v>
      </c>
      <c r="E15" s="60" t="s">
        <v>71</v>
      </c>
      <c r="F15" s="104" t="s">
        <v>90</v>
      </c>
      <c r="G15" s="57">
        <v>185</v>
      </c>
      <c r="H15" s="74">
        <v>180000000</v>
      </c>
      <c r="I15" s="89"/>
      <c r="J15" s="89"/>
      <c r="K15" s="89"/>
      <c r="L15" s="89"/>
      <c r="M15" s="89"/>
      <c r="N15" s="89"/>
      <c r="O15" s="86">
        <f t="shared" si="0"/>
        <v>180000000</v>
      </c>
      <c r="P15" s="57" t="s">
        <v>23</v>
      </c>
      <c r="Q15" s="57" t="s">
        <v>31</v>
      </c>
      <c r="R15" s="83" t="s">
        <v>25</v>
      </c>
    </row>
    <row r="16" spans="2:18" ht="24" customHeight="1" x14ac:dyDescent="0.25">
      <c r="B16" s="124" t="s">
        <v>153</v>
      </c>
      <c r="C16" s="190" t="s">
        <v>84</v>
      </c>
      <c r="D16" s="190" t="s">
        <v>130</v>
      </c>
      <c r="E16" s="187" t="s">
        <v>86</v>
      </c>
      <c r="F16" s="105" t="s">
        <v>154</v>
      </c>
      <c r="G16" s="54"/>
      <c r="H16" s="54">
        <v>21598978</v>
      </c>
      <c r="I16" s="54"/>
      <c r="J16" s="54"/>
      <c r="K16" s="54"/>
      <c r="L16" s="54"/>
      <c r="M16" s="54"/>
      <c r="N16" s="89"/>
      <c r="O16" s="111">
        <f>+H16</f>
        <v>21598978</v>
      </c>
      <c r="P16" s="54" t="s">
        <v>31</v>
      </c>
      <c r="Q16" s="54" t="s">
        <v>42</v>
      </c>
      <c r="R16" s="58"/>
    </row>
    <row r="17" spans="2:18" ht="45" x14ac:dyDescent="0.25">
      <c r="B17" s="125"/>
      <c r="C17" s="191"/>
      <c r="D17" s="191"/>
      <c r="E17" s="187"/>
      <c r="F17" s="105" t="s">
        <v>155</v>
      </c>
      <c r="G17" s="49"/>
      <c r="H17" s="49">
        <v>120000000</v>
      </c>
      <c r="I17" s="49"/>
      <c r="J17" s="49"/>
      <c r="K17" s="49"/>
      <c r="L17" s="49"/>
      <c r="M17" s="49"/>
      <c r="N17" s="89"/>
      <c r="O17" s="111">
        <f t="shared" ref="O17:O32" si="1">+H17</f>
        <v>120000000</v>
      </c>
      <c r="P17" s="50" t="s">
        <v>156</v>
      </c>
      <c r="Q17" s="50" t="s">
        <v>31</v>
      </c>
      <c r="R17" s="58"/>
    </row>
    <row r="18" spans="2:18" ht="30" x14ac:dyDescent="0.25">
      <c r="B18" s="125"/>
      <c r="C18" s="191"/>
      <c r="D18" s="191"/>
      <c r="E18" s="187"/>
      <c r="F18" s="68" t="s">
        <v>121</v>
      </c>
      <c r="G18" s="49"/>
      <c r="H18" s="59">
        <v>42364421</v>
      </c>
      <c r="I18" s="59"/>
      <c r="J18" s="59"/>
      <c r="K18" s="59"/>
      <c r="L18" s="59"/>
      <c r="M18" s="59"/>
      <c r="N18" s="89"/>
      <c r="O18" s="111">
        <f t="shared" si="1"/>
        <v>42364421</v>
      </c>
      <c r="P18" s="60" t="s">
        <v>157</v>
      </c>
      <c r="Q18" s="60" t="s">
        <v>158</v>
      </c>
      <c r="R18" s="58"/>
    </row>
    <row r="19" spans="2:18" ht="30" x14ac:dyDescent="0.25">
      <c r="B19" s="125"/>
      <c r="C19" s="191"/>
      <c r="D19" s="191"/>
      <c r="E19" s="187"/>
      <c r="F19" s="92" t="s">
        <v>122</v>
      </c>
      <c r="G19" s="61"/>
      <c r="H19" s="59">
        <v>42364421</v>
      </c>
      <c r="I19" s="59"/>
      <c r="J19" s="59"/>
      <c r="K19" s="59"/>
      <c r="L19" s="59"/>
      <c r="M19" s="59"/>
      <c r="N19" s="89"/>
      <c r="O19" s="111">
        <f t="shared" si="1"/>
        <v>42364421</v>
      </c>
      <c r="P19" s="60" t="s">
        <v>157</v>
      </c>
      <c r="Q19" s="60" t="s">
        <v>158</v>
      </c>
      <c r="R19" s="58"/>
    </row>
    <row r="20" spans="2:18" ht="30" x14ac:dyDescent="0.25">
      <c r="B20" s="125"/>
      <c r="C20" s="191"/>
      <c r="D20" s="191"/>
      <c r="E20" s="187"/>
      <c r="F20" s="92" t="s">
        <v>123</v>
      </c>
      <c r="G20" s="61"/>
      <c r="H20" s="59">
        <v>51307762</v>
      </c>
      <c r="I20" s="59"/>
      <c r="J20" s="59"/>
      <c r="K20" s="59"/>
      <c r="L20" s="59"/>
      <c r="M20" s="59"/>
      <c r="N20" s="89"/>
      <c r="O20" s="111">
        <f t="shared" si="1"/>
        <v>51307762</v>
      </c>
      <c r="P20" s="60" t="s">
        <v>157</v>
      </c>
      <c r="Q20" s="60" t="s">
        <v>158</v>
      </c>
      <c r="R20" s="58"/>
    </row>
    <row r="21" spans="2:18" ht="30" x14ac:dyDescent="0.25">
      <c r="B21" s="125"/>
      <c r="C21" s="191"/>
      <c r="D21" s="191"/>
      <c r="E21" s="187"/>
      <c r="F21" s="93" t="s">
        <v>124</v>
      </c>
      <c r="G21" s="49"/>
      <c r="H21" s="59">
        <v>42364421</v>
      </c>
      <c r="I21" s="59"/>
      <c r="J21" s="59"/>
      <c r="K21" s="59"/>
      <c r="L21" s="59"/>
      <c r="M21" s="59"/>
      <c r="N21" s="89"/>
      <c r="O21" s="111">
        <f t="shared" si="1"/>
        <v>42364421</v>
      </c>
      <c r="P21" s="60" t="s">
        <v>157</v>
      </c>
      <c r="Q21" s="60" t="s">
        <v>158</v>
      </c>
      <c r="R21" s="58"/>
    </row>
    <row r="22" spans="2:18" ht="90" x14ac:dyDescent="0.25">
      <c r="B22" s="125"/>
      <c r="C22" s="191"/>
      <c r="D22" s="193"/>
      <c r="E22" s="187"/>
      <c r="F22" s="93" t="s">
        <v>125</v>
      </c>
      <c r="G22" s="113"/>
      <c r="H22" s="61">
        <v>50000000</v>
      </c>
      <c r="I22" s="59"/>
      <c r="J22" s="59"/>
      <c r="K22" s="59"/>
      <c r="L22" s="113"/>
      <c r="M22" s="59">
        <v>50000000</v>
      </c>
      <c r="N22" s="89"/>
      <c r="O22" s="112">
        <f>+M22+H22</f>
        <v>100000000</v>
      </c>
      <c r="P22" s="60" t="s">
        <v>157</v>
      </c>
      <c r="Q22" s="60" t="s">
        <v>158</v>
      </c>
      <c r="R22" s="58"/>
    </row>
    <row r="23" spans="2:18" ht="60" x14ac:dyDescent="0.25">
      <c r="B23" s="125"/>
      <c r="C23" s="191"/>
      <c r="D23" s="60" t="s">
        <v>126</v>
      </c>
      <c r="E23" s="187"/>
      <c r="F23" s="68" t="s">
        <v>127</v>
      </c>
      <c r="G23" s="59"/>
      <c r="H23" s="59"/>
      <c r="I23" s="59"/>
      <c r="J23" s="59"/>
      <c r="K23" s="59"/>
      <c r="L23" s="59"/>
      <c r="M23" s="59"/>
      <c r="N23" s="89"/>
      <c r="O23" s="112"/>
      <c r="P23" s="60"/>
      <c r="Q23" s="60"/>
      <c r="R23" s="58"/>
    </row>
    <row r="24" spans="2:18" ht="90" x14ac:dyDescent="0.25">
      <c r="B24" s="125"/>
      <c r="C24" s="191"/>
      <c r="D24" s="60" t="s">
        <v>128</v>
      </c>
      <c r="E24" s="187"/>
      <c r="F24" s="106" t="s">
        <v>129</v>
      </c>
      <c r="G24" s="62"/>
      <c r="H24" s="62"/>
      <c r="I24" s="62"/>
      <c r="J24" s="62"/>
      <c r="K24" s="62"/>
      <c r="L24" s="62"/>
      <c r="M24" s="62"/>
      <c r="N24" s="89"/>
      <c r="O24" s="112"/>
      <c r="P24" s="62"/>
      <c r="Q24" s="62"/>
      <c r="R24" s="58"/>
    </row>
    <row r="25" spans="2:18" ht="75" x14ac:dyDescent="0.25">
      <c r="B25" s="125"/>
      <c r="C25" s="191"/>
      <c r="D25" s="60" t="s">
        <v>130</v>
      </c>
      <c r="E25" s="187"/>
      <c r="F25" s="106" t="s">
        <v>131</v>
      </c>
      <c r="G25" s="62"/>
      <c r="H25" s="62"/>
      <c r="I25" s="62"/>
      <c r="J25" s="62"/>
      <c r="K25" s="62"/>
      <c r="L25" s="3"/>
      <c r="M25" s="62">
        <v>179509687</v>
      </c>
      <c r="N25" s="89"/>
      <c r="O25" s="112">
        <f>+M25</f>
        <v>179509687</v>
      </c>
      <c r="P25" s="62"/>
      <c r="Q25" s="62"/>
      <c r="R25" s="58"/>
    </row>
    <row r="26" spans="2:18" ht="90" x14ac:dyDescent="0.25">
      <c r="B26" s="125"/>
      <c r="C26" s="191"/>
      <c r="D26" s="60" t="s">
        <v>128</v>
      </c>
      <c r="E26" s="187"/>
      <c r="F26" s="106" t="s">
        <v>132</v>
      </c>
      <c r="G26" s="62"/>
      <c r="H26" s="62"/>
      <c r="I26" s="62"/>
      <c r="J26" s="62"/>
      <c r="K26" s="62"/>
      <c r="L26" s="3"/>
      <c r="M26" s="62">
        <v>90490313</v>
      </c>
      <c r="N26" s="89"/>
      <c r="O26" s="112">
        <f>+M26</f>
        <v>90490313</v>
      </c>
      <c r="P26" s="62"/>
      <c r="Q26" s="62"/>
      <c r="R26" s="58"/>
    </row>
    <row r="27" spans="2:18" ht="25.5" customHeight="1" x14ac:dyDescent="0.25">
      <c r="B27" s="125"/>
      <c r="C27" s="191"/>
      <c r="D27" s="187" t="s">
        <v>130</v>
      </c>
      <c r="E27" s="187" t="s">
        <v>87</v>
      </c>
      <c r="F27" s="92" t="s">
        <v>133</v>
      </c>
      <c r="G27" s="62"/>
      <c r="H27" s="62"/>
      <c r="I27" s="62"/>
      <c r="J27" s="62"/>
      <c r="K27" s="62"/>
      <c r="L27" s="3"/>
      <c r="M27" s="62"/>
      <c r="N27" s="89"/>
      <c r="O27" s="112"/>
      <c r="P27" s="62"/>
      <c r="Q27" s="62"/>
      <c r="R27" s="58"/>
    </row>
    <row r="28" spans="2:18" ht="30" x14ac:dyDescent="0.25">
      <c r="B28" s="125"/>
      <c r="C28" s="191"/>
      <c r="D28" s="187"/>
      <c r="E28" s="187"/>
      <c r="F28" s="70" t="s">
        <v>89</v>
      </c>
      <c r="G28" s="113"/>
      <c r="H28" s="59">
        <v>29200000</v>
      </c>
      <c r="I28" s="59"/>
      <c r="J28" s="59"/>
      <c r="K28" s="59"/>
      <c r="L28" s="3"/>
      <c r="M28" s="59">
        <v>50000000</v>
      </c>
      <c r="N28" s="89"/>
      <c r="O28" s="112">
        <f>+H28+M28</f>
        <v>79200000</v>
      </c>
      <c r="P28" s="60" t="s">
        <v>157</v>
      </c>
      <c r="Q28" s="60" t="s">
        <v>158</v>
      </c>
      <c r="R28" s="58"/>
    </row>
    <row r="29" spans="2:18" ht="45" customHeight="1" x14ac:dyDescent="0.25">
      <c r="B29" s="125"/>
      <c r="C29" s="191"/>
      <c r="D29" s="190" t="s">
        <v>130</v>
      </c>
      <c r="E29" s="127" t="s">
        <v>88</v>
      </c>
      <c r="F29" s="92" t="s">
        <v>134</v>
      </c>
      <c r="G29" s="59"/>
      <c r="H29" s="59"/>
      <c r="I29" s="59"/>
      <c r="J29" s="59"/>
      <c r="K29" s="59"/>
      <c r="L29" s="59"/>
      <c r="M29" s="59"/>
      <c r="N29" s="89"/>
      <c r="O29" s="112"/>
      <c r="P29" s="60"/>
      <c r="Q29" s="60"/>
      <c r="R29" s="58"/>
    </row>
    <row r="30" spans="2:18" ht="45" x14ac:dyDescent="0.25">
      <c r="B30" s="125"/>
      <c r="C30" s="191"/>
      <c r="D30" s="191"/>
      <c r="E30" s="128"/>
      <c r="F30" s="92" t="s">
        <v>135</v>
      </c>
      <c r="G30" s="59"/>
      <c r="H30" s="59"/>
      <c r="I30" s="59"/>
      <c r="J30" s="59"/>
      <c r="K30" s="59"/>
      <c r="L30" s="59"/>
      <c r="M30" s="59"/>
      <c r="N30" s="89"/>
      <c r="O30" s="112"/>
      <c r="P30" s="60"/>
      <c r="Q30" s="60"/>
      <c r="R30" s="58"/>
    </row>
    <row r="31" spans="2:18" ht="45" x14ac:dyDescent="0.25">
      <c r="B31" s="125"/>
      <c r="C31" s="191"/>
      <c r="D31" s="191"/>
      <c r="E31" s="128"/>
      <c r="F31" s="92" t="s">
        <v>136</v>
      </c>
      <c r="G31" s="59"/>
      <c r="H31" s="59"/>
      <c r="I31" s="59"/>
      <c r="J31" s="59"/>
      <c r="K31" s="59"/>
      <c r="L31" s="59"/>
      <c r="M31" s="59"/>
      <c r="N31" s="89"/>
      <c r="O31" s="112"/>
      <c r="P31" s="60"/>
      <c r="Q31" s="60"/>
      <c r="R31" s="58"/>
    </row>
    <row r="32" spans="2:18" ht="30" customHeight="1" x14ac:dyDescent="0.25">
      <c r="B32" s="125"/>
      <c r="C32" s="191"/>
      <c r="D32" s="191"/>
      <c r="E32" s="128"/>
      <c r="F32" s="92" t="s">
        <v>137</v>
      </c>
      <c r="G32" s="113"/>
      <c r="H32" s="178">
        <v>40000000</v>
      </c>
      <c r="I32" s="178"/>
      <c r="J32" s="178"/>
      <c r="K32" s="178"/>
      <c r="L32" s="113"/>
      <c r="M32" s="178">
        <v>100000000</v>
      </c>
      <c r="N32" s="89"/>
      <c r="O32" s="112">
        <f t="shared" si="1"/>
        <v>40000000</v>
      </c>
      <c r="P32" s="187" t="s">
        <v>30</v>
      </c>
      <c r="Q32" s="187" t="s">
        <v>158</v>
      </c>
      <c r="R32" s="58"/>
    </row>
    <row r="33" spans="2:18" ht="30" customHeight="1" x14ac:dyDescent="0.25">
      <c r="B33" s="125"/>
      <c r="C33" s="191"/>
      <c r="D33" s="191"/>
      <c r="E33" s="128"/>
      <c r="F33" s="92" t="s">
        <v>138</v>
      </c>
      <c r="G33" s="113"/>
      <c r="H33" s="179"/>
      <c r="I33" s="179"/>
      <c r="J33" s="179"/>
      <c r="K33" s="179"/>
      <c r="L33" s="113"/>
      <c r="M33" s="179"/>
      <c r="N33" s="89"/>
      <c r="O33" s="112">
        <f>+M32+H32</f>
        <v>140000000</v>
      </c>
      <c r="P33" s="187"/>
      <c r="Q33" s="187"/>
      <c r="R33" s="58"/>
    </row>
    <row r="34" spans="2:18" ht="45" customHeight="1" x14ac:dyDescent="0.25">
      <c r="B34" s="125"/>
      <c r="C34" s="191"/>
      <c r="D34" s="191"/>
      <c r="E34" s="128"/>
      <c r="F34" s="92" t="s">
        <v>139</v>
      </c>
      <c r="G34" s="113"/>
      <c r="H34" s="180"/>
      <c r="I34" s="180"/>
      <c r="J34" s="180"/>
      <c r="K34" s="180"/>
      <c r="L34" s="113"/>
      <c r="M34" s="180"/>
      <c r="N34" s="89"/>
      <c r="O34" s="112"/>
      <c r="P34" s="187"/>
      <c r="Q34" s="187"/>
      <c r="R34" s="58"/>
    </row>
    <row r="35" spans="2:18" ht="45" x14ac:dyDescent="0.25">
      <c r="B35" s="125"/>
      <c r="C35" s="191"/>
      <c r="D35" s="193"/>
      <c r="E35" s="128"/>
      <c r="F35" s="96" t="s">
        <v>140</v>
      </c>
      <c r="G35" s="59"/>
      <c r="H35" s="59"/>
      <c r="I35" s="59"/>
      <c r="J35" s="59"/>
      <c r="K35" s="59"/>
      <c r="L35" s="59"/>
      <c r="M35" s="59"/>
      <c r="N35" s="89"/>
      <c r="O35" s="112"/>
      <c r="P35" s="60"/>
      <c r="Q35" s="60"/>
      <c r="R35" s="58"/>
    </row>
    <row r="36" spans="2:18" ht="21.75" customHeight="1" x14ac:dyDescent="0.25">
      <c r="B36" s="125"/>
      <c r="C36" s="191"/>
      <c r="D36" s="127" t="s">
        <v>130</v>
      </c>
      <c r="E36" s="188" t="s">
        <v>131</v>
      </c>
      <c r="F36" s="51" t="s">
        <v>141</v>
      </c>
      <c r="G36" s="52"/>
      <c r="H36" s="52"/>
      <c r="I36" s="52"/>
      <c r="J36" s="52"/>
      <c r="K36" s="52"/>
      <c r="L36" s="52"/>
      <c r="M36" s="52"/>
      <c r="N36" s="89"/>
      <c r="O36" s="112"/>
      <c r="P36" s="53"/>
      <c r="Q36" s="53"/>
      <c r="R36" s="58"/>
    </row>
    <row r="37" spans="2:18" ht="25.5" customHeight="1" x14ac:dyDescent="0.25">
      <c r="B37" s="125"/>
      <c r="C37" s="191"/>
      <c r="D37" s="128"/>
      <c r="E37" s="188"/>
      <c r="F37" s="53" t="s">
        <v>142</v>
      </c>
      <c r="G37" s="63"/>
      <c r="H37" s="52"/>
      <c r="I37" s="52"/>
      <c r="J37" s="52"/>
      <c r="K37" s="52"/>
      <c r="L37" s="52"/>
      <c r="M37" s="52"/>
      <c r="N37" s="89"/>
      <c r="O37" s="112"/>
      <c r="P37" s="53"/>
      <c r="Q37" s="53"/>
      <c r="R37" s="58"/>
    </row>
    <row r="38" spans="2:18" ht="27" customHeight="1" x14ac:dyDescent="0.25">
      <c r="B38" s="125"/>
      <c r="C38" s="191"/>
      <c r="D38" s="128"/>
      <c r="E38" s="188"/>
      <c r="F38" s="92" t="s">
        <v>143</v>
      </c>
      <c r="G38" s="61"/>
      <c r="H38" s="59"/>
      <c r="I38" s="59"/>
      <c r="J38" s="59"/>
      <c r="K38" s="59"/>
      <c r="L38" s="59"/>
      <c r="M38" s="59"/>
      <c r="N38" s="89"/>
      <c r="O38" s="112"/>
      <c r="P38" s="60"/>
      <c r="Q38" s="60"/>
      <c r="R38" s="58"/>
    </row>
    <row r="39" spans="2:18" ht="30" x14ac:dyDescent="0.25">
      <c r="B39" s="125"/>
      <c r="C39" s="191"/>
      <c r="D39" s="128"/>
      <c r="E39" s="188"/>
      <c r="F39" s="92" t="s">
        <v>144</v>
      </c>
      <c r="G39" s="61"/>
      <c r="H39" s="59"/>
      <c r="I39" s="59"/>
      <c r="J39" s="59"/>
      <c r="K39" s="59"/>
      <c r="L39" s="59"/>
      <c r="M39" s="59"/>
      <c r="N39" s="89"/>
      <c r="O39" s="112"/>
      <c r="P39" s="60"/>
      <c r="Q39" s="60"/>
      <c r="R39" s="58"/>
    </row>
    <row r="40" spans="2:18" ht="30" x14ac:dyDescent="0.25">
      <c r="B40" s="125"/>
      <c r="C40" s="191"/>
      <c r="D40" s="128"/>
      <c r="E40" s="188"/>
      <c r="F40" s="92" t="s">
        <v>145</v>
      </c>
      <c r="G40" s="61"/>
      <c r="H40" s="59"/>
      <c r="I40" s="59"/>
      <c r="J40" s="59"/>
      <c r="K40" s="59"/>
      <c r="L40" s="59"/>
      <c r="M40" s="59"/>
      <c r="N40" s="89"/>
      <c r="O40" s="112"/>
      <c r="P40" s="60"/>
      <c r="Q40" s="60"/>
      <c r="R40" s="58"/>
    </row>
    <row r="41" spans="2:18" ht="21.75" customHeight="1" x14ac:dyDescent="0.25">
      <c r="B41" s="125"/>
      <c r="C41" s="191"/>
      <c r="D41" s="129"/>
      <c r="E41" s="188"/>
      <c r="F41" s="92" t="s">
        <v>146</v>
      </c>
      <c r="G41" s="61"/>
      <c r="H41" s="59"/>
      <c r="I41" s="59"/>
      <c r="J41" s="59"/>
      <c r="K41" s="59"/>
      <c r="L41" s="59"/>
      <c r="M41" s="59"/>
      <c r="N41" s="89"/>
      <c r="O41" s="112"/>
      <c r="P41" s="60"/>
      <c r="Q41" s="60"/>
      <c r="R41" s="58"/>
    </row>
    <row r="42" spans="2:18" ht="28.5" customHeight="1" x14ac:dyDescent="0.25">
      <c r="B42" s="125"/>
      <c r="C42" s="191"/>
      <c r="D42" s="127" t="s">
        <v>128</v>
      </c>
      <c r="E42" s="187" t="s">
        <v>147</v>
      </c>
      <c r="F42" s="92" t="s">
        <v>148</v>
      </c>
      <c r="G42" s="113"/>
      <c r="H42" s="61">
        <v>50000000</v>
      </c>
      <c r="I42" s="59"/>
      <c r="J42" s="59"/>
      <c r="K42" s="59"/>
      <c r="L42" s="113"/>
      <c r="M42" s="59">
        <v>12000000</v>
      </c>
      <c r="N42" s="89"/>
      <c r="O42" s="112">
        <f>+M42+H42</f>
        <v>62000000</v>
      </c>
      <c r="P42" s="60" t="s">
        <v>30</v>
      </c>
      <c r="Q42" s="60" t="s">
        <v>158</v>
      </c>
      <c r="R42" s="58"/>
    </row>
    <row r="43" spans="2:18" ht="45" x14ac:dyDescent="0.25">
      <c r="B43" s="125"/>
      <c r="C43" s="191"/>
      <c r="D43" s="128"/>
      <c r="E43" s="187"/>
      <c r="F43" s="92" t="s">
        <v>149</v>
      </c>
      <c r="G43" s="61"/>
      <c r="H43" s="59"/>
      <c r="I43" s="59"/>
      <c r="J43" s="59"/>
      <c r="K43" s="59"/>
      <c r="L43" s="3"/>
      <c r="M43" s="59">
        <v>350000000</v>
      </c>
      <c r="N43" s="89"/>
      <c r="O43" s="112">
        <f>+M43</f>
        <v>350000000</v>
      </c>
      <c r="P43" s="60" t="s">
        <v>30</v>
      </c>
      <c r="Q43" s="60" t="s">
        <v>159</v>
      </c>
      <c r="R43" s="58"/>
    </row>
    <row r="44" spans="2:18" ht="30" x14ac:dyDescent="0.25">
      <c r="B44" s="125"/>
      <c r="C44" s="191"/>
      <c r="D44" s="128"/>
      <c r="E44" s="187"/>
      <c r="F44" s="92" t="s">
        <v>150</v>
      </c>
      <c r="G44" s="61"/>
      <c r="H44" s="59"/>
      <c r="I44" s="59"/>
      <c r="J44" s="59"/>
      <c r="K44" s="59"/>
      <c r="L44" s="59"/>
      <c r="M44" s="59"/>
      <c r="N44" s="89"/>
      <c r="O44" s="112"/>
      <c r="P44" s="60"/>
      <c r="Q44" s="60"/>
      <c r="R44" s="58"/>
    </row>
    <row r="45" spans="2:18" ht="60.75" thickBot="1" x14ac:dyDescent="0.3">
      <c r="B45" s="189"/>
      <c r="C45" s="192"/>
      <c r="D45" s="194"/>
      <c r="E45" s="195"/>
      <c r="F45" s="107" t="s">
        <v>151</v>
      </c>
      <c r="G45" s="64"/>
      <c r="H45" s="64"/>
      <c r="I45" s="64"/>
      <c r="J45" s="64"/>
      <c r="K45" s="64"/>
      <c r="L45" s="64"/>
      <c r="M45" s="64"/>
      <c r="N45" s="94"/>
      <c r="O45" s="114"/>
      <c r="P45" s="65"/>
      <c r="Q45" s="65"/>
      <c r="R45" s="95"/>
    </row>
  </sheetData>
  <mergeCells count="29">
    <mergeCell ref="Q3:Q4"/>
    <mergeCell ref="R3:R4"/>
    <mergeCell ref="H3:O3"/>
    <mergeCell ref="B3:B4"/>
    <mergeCell ref="C3:C4"/>
    <mergeCell ref="D3:D4"/>
    <mergeCell ref="E3:E4"/>
    <mergeCell ref="F3:F4"/>
    <mergeCell ref="G3:G4"/>
    <mergeCell ref="B16:B45"/>
    <mergeCell ref="C16:C45"/>
    <mergeCell ref="D16:D22"/>
    <mergeCell ref="E16:E26"/>
    <mergeCell ref="P3:P4"/>
    <mergeCell ref="D27:D28"/>
    <mergeCell ref="E27:E28"/>
    <mergeCell ref="D29:D35"/>
    <mergeCell ref="E29:E35"/>
    <mergeCell ref="H32:H34"/>
    <mergeCell ref="D42:D45"/>
    <mergeCell ref="E42:E45"/>
    <mergeCell ref="I32:I34"/>
    <mergeCell ref="J32:J34"/>
    <mergeCell ref="P32:P34"/>
    <mergeCell ref="Q32:Q34"/>
    <mergeCell ref="D36:D41"/>
    <mergeCell ref="E36:E41"/>
    <mergeCell ref="K32:K34"/>
    <mergeCell ref="M32:M34"/>
  </mergeCells>
  <pageMargins left="0.70866141732283472" right="0.70866141732283472" top="0.74803149606299213" bottom="0.74803149606299213" header="0.31496062992125984" footer="0.31496062992125984"/>
  <pageSetup paperSize="5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2017</vt:lpstr>
      <vt:lpstr>2018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GIGLIOLA CORPUS</dc:creator>
  <cp:lastModifiedBy>Usuario de Windows</cp:lastModifiedBy>
  <cp:lastPrinted>2018-01-23T00:27:55Z</cp:lastPrinted>
  <dcterms:created xsi:type="dcterms:W3CDTF">2018-01-03T20:50:27Z</dcterms:created>
  <dcterms:modified xsi:type="dcterms:W3CDTF">2018-01-23T15:32:41Z</dcterms:modified>
</cp:coreProperties>
</file>