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910" tabRatio="434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O14" i="1" l="1"/>
  <c r="H11" i="1"/>
  <c r="H9" i="1"/>
  <c r="I8" i="1"/>
  <c r="O7" i="1"/>
  <c r="O8" i="1"/>
  <c r="O9" i="1"/>
  <c r="O10" i="1"/>
  <c r="O11" i="1"/>
  <c r="O12" i="1"/>
  <c r="O13" i="1"/>
  <c r="H7" i="1"/>
  <c r="O6" i="1"/>
  <c r="M6" i="1"/>
</calcChain>
</file>

<file path=xl/comments1.xml><?xml version="1.0" encoding="utf-8"?>
<comments xmlns="http://schemas.openxmlformats.org/spreadsheetml/2006/main">
  <authors>
    <author>DAISY MANUEL</author>
  </authors>
  <commentList>
    <comment ref="M6" authorId="0">
      <text>
        <r>
          <rPr>
            <b/>
            <sz val="9"/>
            <color indexed="81"/>
            <rFont val="Tahoma"/>
            <family val="2"/>
          </rPr>
          <t>DAISY MANUEL:</t>
        </r>
        <r>
          <rPr>
            <sz val="9"/>
            <color indexed="81"/>
            <rFont val="Tahoma"/>
            <family val="2"/>
          </rPr>
          <t xml:space="preserve">
7763000000 de 52 1665750000 de 52vf y 91500000 de 65vf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DAISY MANUEL:</t>
        </r>
        <r>
          <rPr>
            <sz val="9"/>
            <color indexed="81"/>
            <rFont val="Tahoma"/>
            <family val="2"/>
          </rPr>
          <t xml:space="preserve">
190 mill de rp y 2,454 mill de rpvf</t>
        </r>
      </text>
    </comment>
    <comment ref="I8" authorId="0">
      <text>
        <r>
          <rPr>
            <b/>
            <sz val="9"/>
            <color indexed="81"/>
            <rFont val="Tahoma"/>
            <family val="2"/>
          </rPr>
          <t>DAISY MANUEL:</t>
        </r>
        <r>
          <rPr>
            <sz val="9"/>
            <color indexed="81"/>
            <rFont val="Tahoma"/>
            <family val="2"/>
          </rPr>
          <t xml:space="preserve">
ambas de vigencia futura con diferente cdp o rp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DAISY MANUEL:</t>
        </r>
        <r>
          <rPr>
            <sz val="9"/>
            <color indexed="81"/>
            <rFont val="Tahoma"/>
            <family val="2"/>
          </rPr>
          <t xml:space="preserve">
480 mill de rp y 782.4 mill de rpvf</t>
        </r>
      </text>
    </comment>
    <comment ref="M10" authorId="0">
      <text>
        <r>
          <rPr>
            <b/>
            <sz val="9"/>
            <color indexed="81"/>
            <rFont val="Tahoma"/>
            <family val="2"/>
          </rPr>
          <t>DAISY MANUEL:</t>
        </r>
        <r>
          <rPr>
            <sz val="9"/>
            <color indexed="81"/>
            <rFont val="Tahoma"/>
            <family val="2"/>
          </rPr>
          <t xml:space="preserve">
sobretasa de la gasolina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DAISY MANUEL:</t>
        </r>
        <r>
          <rPr>
            <sz val="9"/>
            <color indexed="81"/>
            <rFont val="Tahoma"/>
            <family val="2"/>
          </rPr>
          <t xml:space="preserve">
2,000 mill de 508 y 332 mill de 20vf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DAISY MANUEL:</t>
        </r>
        <r>
          <rPr>
            <sz val="9"/>
            <color indexed="81"/>
            <rFont val="Tahoma"/>
            <family val="2"/>
          </rPr>
          <t xml:space="preserve">
es vf</t>
        </r>
      </text>
    </comment>
  </commentList>
</comments>
</file>

<file path=xl/sharedStrings.xml><?xml version="1.0" encoding="utf-8"?>
<sst xmlns="http://schemas.openxmlformats.org/spreadsheetml/2006/main" count="83" uniqueCount="58">
  <si>
    <t>Numeral</t>
  </si>
  <si>
    <t>Programa</t>
  </si>
  <si>
    <t>Subprograma</t>
  </si>
  <si>
    <t>Proyecto</t>
  </si>
  <si>
    <t>Actividad</t>
  </si>
  <si>
    <t>Meta</t>
  </si>
  <si>
    <t>RP</t>
  </si>
  <si>
    <t>SGP</t>
  </si>
  <si>
    <t>Cofinanciación</t>
  </si>
  <si>
    <t>SGR</t>
  </si>
  <si>
    <t>Crédito</t>
  </si>
  <si>
    <t>Otros</t>
  </si>
  <si>
    <t>Fuente</t>
  </si>
  <si>
    <t>Inicia</t>
  </si>
  <si>
    <t>Termina</t>
  </si>
  <si>
    <t>Area</t>
  </si>
  <si>
    <t>TOTAL</t>
  </si>
  <si>
    <t>RECURSOS</t>
  </si>
  <si>
    <t>Mantenimiento de la red de drenaje pluvial del departamento.</t>
  </si>
  <si>
    <t>Adecuación y mantenimiento de vías pavimentadas</t>
  </si>
  <si>
    <t>Pavimentación de vías.</t>
  </si>
  <si>
    <t>Adecuación y mantenimiento de vías no pavimentadas</t>
  </si>
  <si>
    <t>MEJORAMIENTO DE LA RED VIAL DEPARTAMENTAL</t>
  </si>
  <si>
    <t>Infraestructura</t>
  </si>
  <si>
    <t>Construcción de vías peatonales</t>
  </si>
  <si>
    <t>Rehabilitacion y/o mantenimiento de vias en barrios legalizados y sectores en san andres islas, caribe municipio san andres departamento arch. De san an</t>
  </si>
  <si>
    <t>Vias de acceso a serranilla</t>
  </si>
  <si>
    <t>Rehabilitación y mantenimiento de las vías priorizadas en el plan vial departamental en San Andrés</t>
  </si>
  <si>
    <t>fondo de subsidio a la sobretasa de la gasolina y acpm</t>
  </si>
  <si>
    <t xml:space="preserve">Rehabilitación y mantenimiento de vías </t>
  </si>
  <si>
    <t>MEJORAMIENTO DE LA RED DE ALCANTARILLADO PLUVIAL DEL DEPARTAMENTO</t>
  </si>
  <si>
    <t>Construcción de redes de alcantarillado pluvial</t>
  </si>
  <si>
    <t>CONSTRUCCION, REHABILITCION Y MEJORAMIENTO DE LA RED DE ALCANTARILLADO PLUVIAL SAN ANDRES ISLAS</t>
  </si>
  <si>
    <t>Metro lineal de redes de alcantarillado pluvial construido</t>
  </si>
  <si>
    <t>Construcción y Rehabilitacion de drenajes pluvial</t>
  </si>
  <si>
    <t>MEJORAMIENTO DE LA RED DE ALCANTARILLADO PLUVIAL</t>
  </si>
  <si>
    <t>MANTENIMIENTO Y OPERACION DE LA RED DE DRENAJES PLUVIALES EN SAN ANDRES CARIBE</t>
  </si>
  <si>
    <t>Mantenimiento y operación de redes y equipos de drenajes</t>
  </si>
  <si>
    <t>Metro lineal de canales mantenidos</t>
  </si>
  <si>
    <t>Pavimentación de vías</t>
  </si>
  <si>
    <t>REHABILITACION VIA PRINCIPAL EN LA LOMA EN SAN ANDRES ISLA</t>
  </si>
  <si>
    <t>fondo de subsidio a la sobretasa de la gasolina</t>
  </si>
  <si>
    <t>MEJORAMIENTO DE LA INFRAESTRUCTURA DE ANDENES Y VÍAS PEATONALES DEL DEPARTAMENTO</t>
  </si>
  <si>
    <t>CONSTRUCCION, IMPLEMENTACION, REHABILITACION Y MEJORAMIENTO DE VIAS PEATONALES EN SAN ANDRES ISLAS</t>
  </si>
  <si>
    <t>Kilómetros de vías peatonal construida</t>
  </si>
  <si>
    <t>Kilometros de vía pavimentada</t>
  </si>
  <si>
    <t xml:space="preserve">Kilómetros de vía peatonal construida </t>
  </si>
  <si>
    <t>Metros de vías no pavimentado adecuada</t>
  </si>
  <si>
    <t>MANTENIMIENTO Y MEJORAMIENTO DE LA MAQUINARIA PESADA DE LA GOBERNACION DEPARTAMENTAL EN SAN ANDRES</t>
  </si>
  <si>
    <t>ADECUACION Y MANTENIMIENTO DE VIAS NO PAVIMENTADAS EN SAN ANDRES</t>
  </si>
  <si>
    <t>Metro lineal de canales mantenidos, incluye estaciones de Bombeo</t>
  </si>
  <si>
    <t>Estudio para mitigar el impacto por sedimentación en el punto de descarga de los Gullies al mar.</t>
  </si>
  <si>
    <t>Número de estudios realizados</t>
  </si>
  <si>
    <t>Estudio en coordinacion con entidad ambiental</t>
  </si>
  <si>
    <t>4,3,1</t>
  </si>
  <si>
    <t>Mantenimiento de la red de drenajes pluvial</t>
  </si>
  <si>
    <t>4,3,2</t>
  </si>
  <si>
    <t>4,3,3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</si>
</sst>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/>
    <xf numFmtId="0" fontId="0" fillId="0" borderId="0" xfId="0" applyBorder="1"/>
    <xf numFmtId="4" fontId="2" fillId="0" borderId="8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1" xfId="0" applyFont="1" applyBorder="1"/>
    <xf numFmtId="0" fontId="2" fillId="0" borderId="1" xfId="0" applyFont="1" applyBorder="1"/>
    <xf numFmtId="0" fontId="2" fillId="0" borderId="0" xfId="0" applyFont="1" applyBorder="1"/>
    <xf numFmtId="0" fontId="2" fillId="0" borderId="0" xfId="0" applyFont="1"/>
    <xf numFmtId="0" fontId="2" fillId="0" borderId="8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3" xfId="0" applyFont="1" applyBorder="1"/>
    <xf numFmtId="4" fontId="0" fillId="0" borderId="0" xfId="0" applyNumberFormat="1"/>
    <xf numFmtId="4" fontId="1" fillId="0" borderId="13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left" vertical="center" wrapText="1"/>
    </xf>
    <xf numFmtId="4" fontId="0" fillId="0" borderId="1" xfId="0" applyNumberFormat="1" applyBorder="1"/>
    <xf numFmtId="4" fontId="0" fillId="0" borderId="1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/>
    <xf numFmtId="4" fontId="0" fillId="0" borderId="10" xfId="0" applyNumberForma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/>
    <xf numFmtId="4" fontId="2" fillId="0" borderId="1" xfId="0" applyNumberFormat="1" applyFont="1" applyBorder="1" applyAlignment="1">
      <alignment horizontal="center" vertical="center" wrapText="1"/>
    </xf>
    <xf numFmtId="4" fontId="2" fillId="0" borderId="8" xfId="0" applyNumberFormat="1" applyFont="1" applyBorder="1"/>
    <xf numFmtId="4" fontId="2" fillId="0" borderId="8" xfId="0" applyNumberFormat="1" applyFont="1" applyBorder="1" applyAlignment="1">
      <alignment horizontal="center" vertical="center" wrapText="1"/>
    </xf>
    <xf numFmtId="4" fontId="2" fillId="0" borderId="0" xfId="0" applyNumberFormat="1" applyFont="1" applyBorder="1"/>
    <xf numFmtId="4" fontId="2" fillId="0" borderId="13" xfId="0" applyNumberFormat="1" applyFont="1" applyBorder="1"/>
    <xf numFmtId="4" fontId="0" fillId="0" borderId="0" xfId="0" applyNumberFormat="1" applyBorder="1"/>
    <xf numFmtId="4" fontId="0" fillId="0" borderId="1" xfId="0" applyNumberFormat="1" applyBorder="1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0" fillId="0" borderId="3" xfId="0" applyBorder="1"/>
    <xf numFmtId="0" fontId="5" fillId="0" borderId="3" xfId="0" applyFont="1" applyBorder="1" applyAlignment="1">
      <alignment horizontal="center" vertical="center" wrapText="1"/>
    </xf>
    <xf numFmtId="4" fontId="0" fillId="0" borderId="3" xfId="0" applyNumberFormat="1" applyBorder="1" applyAlignment="1">
      <alignment horizontal="left" vertical="center" wrapText="1"/>
    </xf>
    <xf numFmtId="4" fontId="0" fillId="0" borderId="3" xfId="0" applyNumberFormat="1" applyBorder="1" applyAlignment="1">
      <alignment horizontal="center" vertical="center"/>
    </xf>
    <xf numFmtId="4" fontId="0" fillId="0" borderId="3" xfId="0" applyNumberFormat="1" applyBorder="1"/>
    <xf numFmtId="4" fontId="0" fillId="0" borderId="3" xfId="0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4" fontId="0" fillId="0" borderId="13" xfId="0" applyNumberForma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L28"/>
  <sheetViews>
    <sheetView tabSelected="1" zoomScale="115" zoomScaleNormal="115" workbookViewId="0">
      <pane xSplit="2" ySplit="4" topLeftCell="E11" activePane="bottomRight" state="frozen"/>
      <selection pane="topRight" activeCell="C1" sqref="C1"/>
      <selection pane="bottomLeft" activeCell="A5" sqref="A5"/>
      <selection pane="bottomRight" activeCell="K16" sqref="K16"/>
    </sheetView>
  </sheetViews>
  <sheetFormatPr baseColWidth="10" defaultRowHeight="15" x14ac:dyDescent="0.25"/>
  <cols>
    <col min="1" max="1" width="2" customWidth="1"/>
    <col min="2" max="2" width="8.7109375" bestFit="1" customWidth="1"/>
    <col min="3" max="3" width="20.85546875" customWidth="1"/>
    <col min="4" max="4" width="20.140625" customWidth="1"/>
    <col min="5" max="5" width="28.140625" customWidth="1"/>
    <col min="6" max="6" width="20" customWidth="1"/>
    <col min="7" max="7" width="17.7109375" customWidth="1"/>
    <col min="8" max="9" width="16.5703125" style="17" bestFit="1" customWidth="1"/>
    <col min="10" max="10" width="12.7109375" style="17" customWidth="1"/>
    <col min="11" max="11" width="7.28515625" style="17" customWidth="1"/>
    <col min="12" max="12" width="10.42578125" style="17" customWidth="1"/>
    <col min="13" max="13" width="16.5703125" style="17" bestFit="1" customWidth="1"/>
    <col min="14" max="14" width="13.7109375" customWidth="1"/>
    <col min="15" max="15" width="18.85546875" customWidth="1"/>
    <col min="16" max="17" width="14.28515625" customWidth="1"/>
    <col min="18" max="18" width="15.140625" customWidth="1"/>
  </cols>
  <sheetData>
    <row r="2" spans="1:376" ht="15.75" thickBot="1" x14ac:dyDescent="0.3">
      <c r="G2" s="63"/>
      <c r="H2" s="64"/>
      <c r="I2" s="65"/>
      <c r="J2" s="63"/>
      <c r="K2" s="64"/>
    </row>
    <row r="3" spans="1:376" s="2" customFormat="1" x14ac:dyDescent="0.25">
      <c r="B3" s="71" t="s">
        <v>0</v>
      </c>
      <c r="C3" s="73" t="s">
        <v>1</v>
      </c>
      <c r="D3" s="73" t="s">
        <v>2</v>
      </c>
      <c r="E3" s="73" t="s">
        <v>3</v>
      </c>
      <c r="F3" s="73" t="s">
        <v>4</v>
      </c>
      <c r="G3" s="73" t="s">
        <v>5</v>
      </c>
      <c r="H3" s="70" t="s">
        <v>17</v>
      </c>
      <c r="I3" s="70"/>
      <c r="J3" s="70"/>
      <c r="K3" s="70"/>
      <c r="L3" s="70"/>
      <c r="M3" s="70"/>
      <c r="N3" s="70"/>
      <c r="O3" s="70"/>
      <c r="P3" s="66" t="s">
        <v>13</v>
      </c>
      <c r="Q3" s="66" t="s">
        <v>14</v>
      </c>
      <c r="R3" s="68" t="s">
        <v>15</v>
      </c>
    </row>
    <row r="4" spans="1:376" s="1" customFormat="1" ht="15.75" thickBot="1" x14ac:dyDescent="0.3">
      <c r="B4" s="72"/>
      <c r="C4" s="74"/>
      <c r="D4" s="74"/>
      <c r="E4" s="74"/>
      <c r="F4" s="74"/>
      <c r="G4" s="74"/>
      <c r="H4" s="18" t="s">
        <v>6</v>
      </c>
      <c r="I4" s="18" t="s">
        <v>7</v>
      </c>
      <c r="J4" s="18" t="s">
        <v>8</v>
      </c>
      <c r="K4" s="18" t="s">
        <v>9</v>
      </c>
      <c r="L4" s="18" t="s">
        <v>10</v>
      </c>
      <c r="M4" s="18" t="s">
        <v>11</v>
      </c>
      <c r="N4" s="6" t="s">
        <v>12</v>
      </c>
      <c r="O4" s="6" t="s">
        <v>16</v>
      </c>
      <c r="P4" s="67"/>
      <c r="Q4" s="67"/>
      <c r="R4" s="69"/>
    </row>
    <row r="5" spans="1:376" x14ac:dyDescent="0.25">
      <c r="B5" s="47"/>
      <c r="C5" s="48"/>
      <c r="D5" s="48"/>
      <c r="E5" s="49"/>
      <c r="F5" s="50"/>
      <c r="G5" s="51"/>
      <c r="H5" s="52"/>
      <c r="I5" s="53"/>
      <c r="J5" s="54"/>
      <c r="K5" s="54"/>
      <c r="L5" s="54"/>
      <c r="M5" s="55"/>
      <c r="N5" s="50"/>
      <c r="O5" s="53"/>
      <c r="P5" s="56"/>
      <c r="Q5" s="56"/>
      <c r="R5" s="57"/>
    </row>
    <row r="6" spans="1:376" ht="75" x14ac:dyDescent="0.25">
      <c r="B6" s="43" t="s">
        <v>54</v>
      </c>
      <c r="C6" s="9" t="s">
        <v>22</v>
      </c>
      <c r="D6" s="9" t="s">
        <v>20</v>
      </c>
      <c r="E6" s="8" t="s">
        <v>25</v>
      </c>
      <c r="F6" s="9" t="s">
        <v>26</v>
      </c>
      <c r="G6" s="9" t="s">
        <v>45</v>
      </c>
      <c r="H6" s="19">
        <v>3318000000</v>
      </c>
      <c r="I6" s="33">
        <v>523029448</v>
      </c>
      <c r="J6" s="20"/>
      <c r="K6" s="20"/>
      <c r="L6" s="20"/>
      <c r="M6" s="21">
        <f>7763000000+1665750000+91500000</f>
        <v>9520250000</v>
      </c>
      <c r="N6" s="9" t="s">
        <v>28</v>
      </c>
      <c r="O6" s="34">
        <f>SUM(H6:N6)</f>
        <v>13361279448</v>
      </c>
      <c r="P6" s="35">
        <v>43160</v>
      </c>
      <c r="Q6" s="35">
        <v>43434</v>
      </c>
      <c r="R6" s="41" t="s">
        <v>23</v>
      </c>
    </row>
    <row r="7" spans="1:376" ht="45" x14ac:dyDescent="0.25">
      <c r="B7" s="43" t="s">
        <v>54</v>
      </c>
      <c r="C7" s="9" t="s">
        <v>22</v>
      </c>
      <c r="D7" s="19" t="s">
        <v>19</v>
      </c>
      <c r="E7" s="8" t="s">
        <v>27</v>
      </c>
      <c r="F7" s="19" t="s">
        <v>29</v>
      </c>
      <c r="G7" s="9" t="s">
        <v>45</v>
      </c>
      <c r="H7" s="22">
        <f>190000000+2454000000</f>
        <v>2644000000</v>
      </c>
      <c r="I7" s="23"/>
      <c r="J7" s="23"/>
      <c r="K7" s="23"/>
      <c r="L7" s="23"/>
      <c r="M7" s="24"/>
      <c r="N7" s="3"/>
      <c r="O7" s="34">
        <f t="shared" ref="O7:O14" si="0">SUM(H7:N7)</f>
        <v>2644000000</v>
      </c>
      <c r="P7" s="35">
        <v>43101</v>
      </c>
      <c r="Q7" s="35">
        <v>43342</v>
      </c>
      <c r="R7" s="41" t="s">
        <v>23</v>
      </c>
    </row>
    <row r="8" spans="1:376" s="11" customFormat="1" ht="75" x14ac:dyDescent="0.25">
      <c r="A8" s="10"/>
      <c r="B8" s="43" t="s">
        <v>54</v>
      </c>
      <c r="C8" s="9" t="s">
        <v>30</v>
      </c>
      <c r="D8" s="19" t="s">
        <v>31</v>
      </c>
      <c r="E8" s="8" t="s">
        <v>32</v>
      </c>
      <c r="F8" s="19" t="s">
        <v>34</v>
      </c>
      <c r="G8" s="8" t="s">
        <v>33</v>
      </c>
      <c r="H8" s="36">
        <v>1000000000</v>
      </c>
      <c r="I8" s="37">
        <f>1000000000+591175863</f>
        <v>1591175863</v>
      </c>
      <c r="J8" s="26"/>
      <c r="K8" s="26"/>
      <c r="L8" s="26"/>
      <c r="M8" s="27"/>
      <c r="O8" s="34">
        <f t="shared" si="0"/>
        <v>2591175863</v>
      </c>
      <c r="P8" s="35">
        <v>43101</v>
      </c>
      <c r="Q8" s="35">
        <v>43342</v>
      </c>
      <c r="R8" s="42" t="s">
        <v>23</v>
      </c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12"/>
      <c r="IX8" s="12"/>
      <c r="IY8" s="12"/>
      <c r="IZ8" s="12"/>
      <c r="JA8" s="12"/>
      <c r="JB8" s="12"/>
      <c r="JC8" s="12"/>
      <c r="JD8" s="12"/>
      <c r="JE8" s="12"/>
      <c r="JF8" s="12"/>
      <c r="JG8" s="12"/>
      <c r="JH8" s="12"/>
      <c r="JI8" s="12"/>
      <c r="JJ8" s="12"/>
      <c r="JK8" s="12"/>
      <c r="JL8" s="12"/>
      <c r="JM8" s="12"/>
      <c r="JN8" s="12"/>
      <c r="JO8" s="12"/>
      <c r="JP8" s="12"/>
      <c r="JQ8" s="12"/>
      <c r="JR8" s="12"/>
      <c r="JS8" s="12"/>
      <c r="JT8" s="12"/>
      <c r="JU8" s="12"/>
      <c r="JV8" s="12"/>
      <c r="JW8" s="12"/>
      <c r="JX8" s="12"/>
      <c r="JY8" s="12"/>
      <c r="JZ8" s="12"/>
      <c r="KA8" s="12"/>
      <c r="KB8" s="12"/>
      <c r="KC8" s="12"/>
      <c r="KD8" s="12"/>
      <c r="KE8" s="12"/>
      <c r="KF8" s="12"/>
      <c r="KG8" s="12"/>
      <c r="KH8" s="12"/>
      <c r="KI8" s="12"/>
      <c r="KJ8" s="12"/>
      <c r="KK8" s="12"/>
      <c r="KL8" s="12"/>
      <c r="KM8" s="12"/>
      <c r="KN8" s="12"/>
      <c r="KO8" s="12"/>
      <c r="KP8" s="12"/>
      <c r="KQ8" s="12"/>
      <c r="KR8" s="12"/>
      <c r="KS8" s="12"/>
      <c r="KT8" s="12"/>
      <c r="KU8" s="12"/>
      <c r="KV8" s="12"/>
      <c r="KW8" s="12"/>
      <c r="KX8" s="12"/>
      <c r="KY8" s="12"/>
      <c r="KZ8" s="12"/>
      <c r="LA8" s="12"/>
      <c r="LB8" s="12"/>
      <c r="LC8" s="12"/>
      <c r="LD8" s="12"/>
      <c r="LE8" s="12"/>
      <c r="LF8" s="12"/>
      <c r="LG8" s="12"/>
      <c r="LH8" s="12"/>
      <c r="LI8" s="12"/>
      <c r="LJ8" s="12"/>
      <c r="LK8" s="12"/>
      <c r="LL8" s="12"/>
      <c r="LM8" s="12"/>
      <c r="LN8" s="12"/>
      <c r="LO8" s="12"/>
      <c r="LP8" s="12"/>
      <c r="LQ8" s="12"/>
      <c r="LR8" s="12"/>
      <c r="LS8" s="12"/>
      <c r="LT8" s="12"/>
      <c r="LU8" s="12"/>
      <c r="LV8" s="12"/>
      <c r="LW8" s="12"/>
      <c r="LX8" s="12"/>
      <c r="LY8" s="12"/>
      <c r="LZ8" s="12"/>
      <c r="MA8" s="12"/>
      <c r="MB8" s="12"/>
      <c r="MC8" s="12"/>
      <c r="MD8" s="12"/>
      <c r="ME8" s="12"/>
      <c r="MF8" s="12"/>
      <c r="MG8" s="12"/>
      <c r="MH8" s="12"/>
      <c r="MI8" s="12"/>
      <c r="MJ8" s="12"/>
      <c r="MK8" s="12"/>
      <c r="ML8" s="12"/>
      <c r="MM8" s="12"/>
      <c r="MN8" s="12"/>
      <c r="MO8" s="12"/>
      <c r="MP8" s="12"/>
      <c r="MQ8" s="12"/>
      <c r="MR8" s="12"/>
      <c r="MS8" s="12"/>
      <c r="MT8" s="12"/>
      <c r="MU8" s="12"/>
      <c r="MV8" s="12"/>
      <c r="MW8" s="12"/>
      <c r="MX8" s="12"/>
      <c r="MY8" s="12"/>
      <c r="MZ8" s="12"/>
      <c r="NA8" s="12"/>
      <c r="NB8" s="12"/>
      <c r="NC8" s="12"/>
      <c r="ND8" s="12"/>
      <c r="NE8" s="12"/>
      <c r="NF8" s="12"/>
      <c r="NG8" s="12"/>
      <c r="NH8" s="12"/>
      <c r="NI8" s="12"/>
      <c r="NJ8" s="12"/>
      <c r="NK8" s="12"/>
      <c r="NL8" s="12"/>
    </row>
    <row r="9" spans="1:376" s="13" customFormat="1" ht="60" x14ac:dyDescent="0.25">
      <c r="B9" s="43" t="s">
        <v>56</v>
      </c>
      <c r="C9" s="9" t="s">
        <v>35</v>
      </c>
      <c r="D9" s="19" t="s">
        <v>55</v>
      </c>
      <c r="E9" s="8" t="s">
        <v>36</v>
      </c>
      <c r="F9" s="19" t="s">
        <v>37</v>
      </c>
      <c r="G9" s="8" t="s">
        <v>38</v>
      </c>
      <c r="H9" s="38">
        <f>480000000+782400000</f>
        <v>1262400000</v>
      </c>
      <c r="I9" s="5"/>
      <c r="J9" s="28"/>
      <c r="K9" s="28"/>
      <c r="L9" s="28"/>
      <c r="M9" s="29"/>
      <c r="N9" s="14"/>
      <c r="O9" s="34">
        <f t="shared" si="0"/>
        <v>1262400000</v>
      </c>
      <c r="P9" s="35">
        <v>43101</v>
      </c>
      <c r="Q9" s="35">
        <v>43434</v>
      </c>
      <c r="R9" s="42" t="s">
        <v>23</v>
      </c>
    </row>
    <row r="10" spans="1:376" s="13" customFormat="1" ht="60" x14ac:dyDescent="0.25">
      <c r="B10" s="43" t="s">
        <v>54</v>
      </c>
      <c r="C10" s="9" t="s">
        <v>22</v>
      </c>
      <c r="D10" s="19" t="s">
        <v>39</v>
      </c>
      <c r="E10" s="8" t="s">
        <v>40</v>
      </c>
      <c r="F10" s="19" t="s">
        <v>29</v>
      </c>
      <c r="G10" s="9" t="s">
        <v>45</v>
      </c>
      <c r="H10" s="25"/>
      <c r="I10" s="26"/>
      <c r="J10" s="26"/>
      <c r="K10" s="26"/>
      <c r="L10" s="26"/>
      <c r="M10" s="39">
        <v>4897500000</v>
      </c>
      <c r="N10" s="9" t="s">
        <v>41</v>
      </c>
      <c r="O10" s="34">
        <f t="shared" si="0"/>
        <v>4897500000</v>
      </c>
      <c r="P10" s="35">
        <v>43132</v>
      </c>
      <c r="Q10" s="35">
        <v>43403</v>
      </c>
      <c r="R10" s="41" t="s">
        <v>23</v>
      </c>
    </row>
    <row r="11" spans="1:376" s="13" customFormat="1" ht="75" x14ac:dyDescent="0.25">
      <c r="B11" s="44" t="s">
        <v>57</v>
      </c>
      <c r="C11" s="9" t="s">
        <v>42</v>
      </c>
      <c r="D11" s="19" t="s">
        <v>24</v>
      </c>
      <c r="E11" s="8" t="s">
        <v>43</v>
      </c>
      <c r="F11" s="19" t="s">
        <v>46</v>
      </c>
      <c r="G11" s="8" t="s">
        <v>44</v>
      </c>
      <c r="H11" s="36">
        <f>2000000000+332000000</f>
        <v>2332000000</v>
      </c>
      <c r="I11" s="26"/>
      <c r="J11" s="26"/>
      <c r="K11" s="30"/>
      <c r="L11" s="26"/>
      <c r="M11" s="27"/>
      <c r="N11" s="15"/>
      <c r="O11" s="34">
        <f t="shared" si="0"/>
        <v>2332000000</v>
      </c>
      <c r="P11" s="35">
        <v>43101</v>
      </c>
      <c r="Q11" s="35">
        <v>43464</v>
      </c>
      <c r="R11" s="41" t="s">
        <v>23</v>
      </c>
    </row>
    <row r="12" spans="1:376" s="13" customFormat="1" ht="48" x14ac:dyDescent="0.25">
      <c r="B12" s="43" t="s">
        <v>54</v>
      </c>
      <c r="C12" s="9" t="s">
        <v>22</v>
      </c>
      <c r="D12" s="19" t="s">
        <v>21</v>
      </c>
      <c r="E12" s="8" t="s">
        <v>49</v>
      </c>
      <c r="F12" s="19" t="s">
        <v>21</v>
      </c>
      <c r="G12" s="8" t="s">
        <v>47</v>
      </c>
      <c r="H12" s="36">
        <v>950000000</v>
      </c>
      <c r="I12" s="26"/>
      <c r="J12" s="26"/>
      <c r="K12" s="7"/>
      <c r="L12" s="26"/>
      <c r="M12" s="27"/>
      <c r="N12" s="11"/>
      <c r="O12" s="34">
        <f t="shared" si="0"/>
        <v>950000000</v>
      </c>
      <c r="P12" s="35">
        <v>43132</v>
      </c>
      <c r="Q12" s="35">
        <v>43403</v>
      </c>
      <c r="R12" s="41" t="s">
        <v>23</v>
      </c>
    </row>
    <row r="13" spans="1:376" s="13" customFormat="1" ht="72" x14ac:dyDescent="0.25">
      <c r="B13" s="43" t="s">
        <v>54</v>
      </c>
      <c r="C13" s="9" t="s">
        <v>22</v>
      </c>
      <c r="D13" s="19" t="s">
        <v>21</v>
      </c>
      <c r="E13" s="8" t="s">
        <v>48</v>
      </c>
      <c r="F13" s="19" t="s">
        <v>37</v>
      </c>
      <c r="G13" s="8" t="s">
        <v>50</v>
      </c>
      <c r="H13" s="36">
        <v>250000000</v>
      </c>
      <c r="I13" s="26"/>
      <c r="J13" s="26"/>
      <c r="K13" s="7"/>
      <c r="L13" s="26"/>
      <c r="M13" s="26"/>
      <c r="N13" s="11"/>
      <c r="O13" s="34">
        <f t="shared" si="0"/>
        <v>250000000</v>
      </c>
      <c r="P13" s="35">
        <v>43101</v>
      </c>
      <c r="Q13" s="35">
        <v>43403</v>
      </c>
      <c r="R13" s="41" t="s">
        <v>23</v>
      </c>
    </row>
    <row r="14" spans="1:376" s="13" customFormat="1" ht="75.75" thickBot="1" x14ac:dyDescent="0.3">
      <c r="B14" s="45" t="s">
        <v>56</v>
      </c>
      <c r="C14" s="58" t="s">
        <v>30</v>
      </c>
      <c r="D14" s="59" t="s">
        <v>18</v>
      </c>
      <c r="E14" s="60" t="s">
        <v>51</v>
      </c>
      <c r="F14" s="59" t="s">
        <v>53</v>
      </c>
      <c r="G14" s="59" t="s">
        <v>52</v>
      </c>
      <c r="H14" s="40">
        <v>500000000</v>
      </c>
      <c r="I14" s="31"/>
      <c r="J14" s="31"/>
      <c r="K14" s="31"/>
      <c r="L14" s="31"/>
      <c r="M14" s="31"/>
      <c r="N14" s="16"/>
      <c r="O14" s="61">
        <f t="shared" si="0"/>
        <v>500000000</v>
      </c>
      <c r="P14" s="62">
        <v>43101</v>
      </c>
      <c r="Q14" s="62">
        <v>43189</v>
      </c>
      <c r="R14" s="46" t="s">
        <v>23</v>
      </c>
    </row>
    <row r="15" spans="1:376" x14ac:dyDescent="0.25">
      <c r="B15" s="4"/>
      <c r="C15" s="4"/>
      <c r="D15" s="4"/>
      <c r="E15" s="4"/>
      <c r="F15" s="4"/>
      <c r="G15" s="4"/>
      <c r="H15" s="32"/>
      <c r="I15" s="32"/>
      <c r="J15" s="32"/>
      <c r="K15" s="32"/>
      <c r="L15" s="32"/>
      <c r="M15" s="32"/>
      <c r="N15" s="4"/>
      <c r="O15" s="4"/>
      <c r="P15" s="4"/>
      <c r="Q15" s="4"/>
      <c r="R15" s="4"/>
    </row>
    <row r="16" spans="1:376" x14ac:dyDescent="0.25">
      <c r="B16" s="4"/>
      <c r="C16" s="4"/>
      <c r="D16" s="4"/>
      <c r="E16" s="4"/>
      <c r="F16" s="4"/>
      <c r="G16" s="4"/>
      <c r="H16" s="32"/>
      <c r="I16" s="32"/>
      <c r="J16" s="32"/>
      <c r="K16" s="32"/>
      <c r="L16" s="32"/>
      <c r="M16" s="32"/>
      <c r="N16" s="4"/>
      <c r="O16" s="4"/>
      <c r="P16" s="4"/>
      <c r="Q16" s="4"/>
      <c r="R16" s="4"/>
    </row>
    <row r="17" spans="2:18" x14ac:dyDescent="0.25">
      <c r="B17" s="4"/>
      <c r="C17" s="4"/>
      <c r="D17" s="4"/>
      <c r="E17" s="4"/>
      <c r="F17" s="4"/>
      <c r="G17" s="4"/>
      <c r="H17" s="32"/>
      <c r="I17" s="32"/>
      <c r="J17" s="32"/>
      <c r="K17" s="32"/>
      <c r="L17" s="32"/>
      <c r="M17" s="32"/>
      <c r="N17" s="4"/>
      <c r="O17" s="4"/>
      <c r="P17" s="4"/>
      <c r="Q17" s="4"/>
      <c r="R17" s="4"/>
    </row>
    <row r="18" spans="2:18" x14ac:dyDescent="0.25">
      <c r="B18" s="4"/>
      <c r="C18" s="4"/>
      <c r="D18" s="4"/>
      <c r="E18" s="4"/>
      <c r="F18" s="4"/>
      <c r="G18" s="4"/>
      <c r="H18" s="32"/>
      <c r="I18" s="32"/>
      <c r="J18" s="32"/>
      <c r="K18" s="32"/>
      <c r="L18" s="32"/>
      <c r="M18" s="32"/>
      <c r="N18" s="4"/>
      <c r="O18" s="4"/>
      <c r="P18" s="4"/>
      <c r="Q18" s="4"/>
      <c r="R18" s="4"/>
    </row>
    <row r="19" spans="2:18" x14ac:dyDescent="0.25">
      <c r="B19" s="4"/>
      <c r="C19" s="4"/>
      <c r="D19" s="4"/>
      <c r="E19" s="4"/>
      <c r="F19" s="4"/>
      <c r="G19" s="4"/>
      <c r="H19" s="32"/>
      <c r="I19" s="32"/>
      <c r="J19" s="32"/>
      <c r="K19" s="32"/>
      <c r="L19" s="32"/>
      <c r="M19" s="32"/>
      <c r="N19" s="4"/>
      <c r="O19" s="4"/>
      <c r="P19" s="4"/>
      <c r="Q19" s="4"/>
      <c r="R19" s="4"/>
    </row>
    <row r="20" spans="2:18" x14ac:dyDescent="0.25">
      <c r="B20" s="4"/>
      <c r="C20" s="4"/>
      <c r="D20" s="4"/>
      <c r="E20" s="4"/>
      <c r="F20" s="4"/>
      <c r="G20" s="4"/>
      <c r="H20" s="32"/>
      <c r="I20" s="32"/>
      <c r="J20" s="32"/>
      <c r="K20" s="32"/>
      <c r="L20" s="32"/>
      <c r="M20" s="32"/>
      <c r="N20" s="4"/>
      <c r="O20" s="4"/>
      <c r="P20" s="4"/>
      <c r="Q20" s="4"/>
      <c r="R20" s="4"/>
    </row>
    <row r="21" spans="2:18" x14ac:dyDescent="0.25">
      <c r="B21" s="4"/>
      <c r="C21" s="4"/>
      <c r="D21" s="4"/>
      <c r="E21" s="4"/>
      <c r="F21" s="4"/>
      <c r="G21" s="4"/>
      <c r="H21" s="32"/>
      <c r="I21" s="32"/>
      <c r="J21" s="32"/>
      <c r="K21" s="32"/>
      <c r="L21" s="32"/>
      <c r="M21" s="32"/>
      <c r="N21" s="4"/>
      <c r="O21" s="4"/>
      <c r="P21" s="4"/>
      <c r="Q21" s="4"/>
      <c r="R21" s="4"/>
    </row>
    <row r="22" spans="2:18" x14ac:dyDescent="0.25">
      <c r="B22" s="4"/>
      <c r="C22" s="4"/>
      <c r="D22" s="4"/>
      <c r="E22" s="4"/>
      <c r="F22" s="4"/>
      <c r="G22" s="4"/>
      <c r="H22" s="32"/>
      <c r="I22" s="32"/>
      <c r="J22" s="32"/>
      <c r="K22" s="32"/>
      <c r="L22" s="32"/>
      <c r="M22" s="32"/>
      <c r="N22" s="4"/>
      <c r="O22" s="4"/>
      <c r="P22" s="4"/>
      <c r="Q22" s="4"/>
      <c r="R22" s="4"/>
    </row>
    <row r="23" spans="2:18" x14ac:dyDescent="0.25">
      <c r="B23" s="4"/>
      <c r="C23" s="4"/>
      <c r="D23" s="4"/>
      <c r="E23" s="4"/>
      <c r="F23" s="4"/>
      <c r="G23" s="4"/>
      <c r="H23" s="32"/>
      <c r="I23" s="32"/>
      <c r="J23" s="32"/>
      <c r="K23" s="32"/>
      <c r="L23" s="32"/>
      <c r="M23" s="32"/>
      <c r="N23" s="4"/>
      <c r="O23" s="4"/>
      <c r="P23" s="4"/>
      <c r="Q23" s="4"/>
      <c r="R23" s="4"/>
    </row>
    <row r="24" spans="2:18" x14ac:dyDescent="0.25">
      <c r="B24" s="4"/>
      <c r="C24" s="4"/>
      <c r="D24" s="4"/>
      <c r="E24" s="4"/>
      <c r="F24" s="4"/>
      <c r="G24" s="4"/>
      <c r="H24" s="32"/>
      <c r="I24" s="32"/>
      <c r="J24" s="32"/>
      <c r="K24" s="32"/>
      <c r="L24" s="32"/>
      <c r="M24" s="32"/>
      <c r="N24" s="4"/>
      <c r="O24" s="4"/>
      <c r="P24" s="4"/>
      <c r="Q24" s="4"/>
      <c r="R24" s="4"/>
    </row>
    <row r="25" spans="2:18" x14ac:dyDescent="0.25">
      <c r="B25" s="4"/>
      <c r="C25" s="4"/>
      <c r="D25" s="4"/>
      <c r="E25" s="4"/>
      <c r="F25" s="4"/>
      <c r="G25" s="4"/>
      <c r="H25" s="32"/>
      <c r="I25" s="32"/>
      <c r="J25" s="32"/>
      <c r="K25" s="32"/>
      <c r="L25" s="32"/>
      <c r="M25" s="32"/>
      <c r="N25" s="4"/>
      <c r="O25" s="4"/>
      <c r="P25" s="4"/>
      <c r="Q25" s="4"/>
      <c r="R25" s="4"/>
    </row>
    <row r="26" spans="2:18" x14ac:dyDescent="0.25">
      <c r="B26" s="4"/>
      <c r="C26" s="4"/>
      <c r="D26" s="4"/>
      <c r="E26" s="4"/>
      <c r="F26" s="4"/>
      <c r="G26" s="4"/>
      <c r="H26" s="32"/>
      <c r="I26" s="32"/>
      <c r="J26" s="32"/>
      <c r="K26" s="32"/>
      <c r="L26" s="32"/>
      <c r="M26" s="32"/>
      <c r="N26" s="4"/>
      <c r="O26" s="4"/>
      <c r="P26" s="4"/>
      <c r="Q26" s="4"/>
      <c r="R26" s="4"/>
    </row>
    <row r="27" spans="2:18" x14ac:dyDescent="0.25">
      <c r="B27" s="4"/>
      <c r="C27" s="4"/>
      <c r="D27" s="4"/>
      <c r="E27" s="4"/>
      <c r="F27" s="4"/>
      <c r="G27" s="4"/>
      <c r="H27" s="32"/>
      <c r="I27" s="32"/>
      <c r="J27" s="32"/>
      <c r="K27" s="32"/>
      <c r="L27" s="32"/>
      <c r="M27" s="32"/>
      <c r="N27" s="4"/>
      <c r="O27" s="4"/>
      <c r="P27" s="4"/>
      <c r="Q27" s="4"/>
      <c r="R27" s="4"/>
    </row>
    <row r="28" spans="2:18" x14ac:dyDescent="0.25">
      <c r="B28" s="4"/>
      <c r="C28" s="4"/>
      <c r="D28" s="4"/>
      <c r="E28" s="4"/>
      <c r="F28" s="4"/>
      <c r="G28" s="4"/>
      <c r="H28" s="32"/>
      <c r="I28" s="32"/>
      <c r="J28" s="32"/>
      <c r="K28" s="32"/>
      <c r="L28" s="32"/>
      <c r="M28" s="32"/>
      <c r="N28" s="4"/>
      <c r="O28" s="4"/>
      <c r="P28" s="4"/>
      <c r="Q28" s="4"/>
      <c r="R28" s="4"/>
    </row>
  </sheetData>
  <mergeCells count="10">
    <mergeCell ref="P3:P4"/>
    <mergeCell ref="Q3:Q4"/>
    <mergeCell ref="R3:R4"/>
    <mergeCell ref="H3:O3"/>
    <mergeCell ref="B3:B4"/>
    <mergeCell ref="C3:C4"/>
    <mergeCell ref="D3:D4"/>
    <mergeCell ref="E3:E4"/>
    <mergeCell ref="F3:F4"/>
    <mergeCell ref="G3:G4"/>
  </mergeCells>
  <printOptions horizontalCentered="1" verticalCentered="1"/>
  <pageMargins left="0.51181102362204722" right="0.31496062992125984" top="0.74803149606299213" bottom="0.55118110236220474" header="0.31496062992125984" footer="0.31496062992125984"/>
  <pageSetup paperSize="14" scale="7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GIGLIOLA CORPUS</dc:creator>
  <cp:lastModifiedBy>DAISY MANUEL</cp:lastModifiedBy>
  <cp:lastPrinted>2018-01-15T20:02:50Z</cp:lastPrinted>
  <dcterms:created xsi:type="dcterms:W3CDTF">2018-01-03T20:50:27Z</dcterms:created>
  <dcterms:modified xsi:type="dcterms:W3CDTF">2018-01-17T22:26:15Z</dcterms:modified>
</cp:coreProperties>
</file>